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Saison2006" sheetId="8" r:id="rId8"/>
  </sheets>
  <definedNames>
    <definedName name="_xlnm.Print_Area" localSheetId="0">'Mannschaft'!$A$1:$Z$32</definedName>
    <definedName name="_xlnm.Print_Area" localSheetId="3">'Record Chart'!$A:$M</definedName>
    <definedName name="_xlnm.Print_Area" localSheetId="7">'Saison2006'!$A$1:$W$38</definedName>
    <definedName name="_xlnm.Print_Area" localSheetId="2">'SaisonRoster'!$A$1:$W$38</definedName>
  </definedNames>
  <calcPr fullCalcOnLoad="1"/>
</workbook>
</file>

<file path=xl/sharedStrings.xml><?xml version="1.0" encoding="utf-8"?>
<sst xmlns="http://schemas.openxmlformats.org/spreadsheetml/2006/main" count="574" uniqueCount="172">
  <si>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</si>
  <si>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</si>
  <si>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</si>
  <si>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</si>
  <si>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</si>
  <si>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</si>
  <si>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</si>
  <si>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</si>
  <si>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</si>
  <si>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</si>
  <si>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</si>
  <si>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</si>
  <si>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</si>
  <si>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</si>
  <si>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</si>
  <si>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</si>
  <si>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</si>
  <si>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</si>
  <si>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</si>
  <si>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</si>
  <si>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</si>
  <si>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</si>
  <si>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</si>
  <si>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</si>
  <si>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</si>
  <si>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</si>
  <si>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</si>
  <si>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</si>
  <si>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</si>
  <si>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</si>
  <si>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</si>
  <si>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</si>
  <si>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</si>
  <si>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</si>
  <si>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</si>
  <si>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</si>
  <si>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</si>
  <si>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</si>
  <si>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</si>
  <si>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</si>
  <si>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</si>
  <si>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</si>
  <si>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</si>
  <si>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</si>
  <si>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</si>
  <si>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</si>
  <si>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</si>
  <si>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</si>
  <si>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</si>
  <si>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</si>
  <si>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</si>
  <si>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</si>
  <si>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</si>
  <si>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</si>
  <si>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</si>
  <si>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</si>
  <si>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</si>
  <si>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</si>
  <si>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</si>
  <si>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</si>
  <si>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</si>
  <si>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</si>
  <si>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</si>
  <si>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</si>
  <si>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</si>
  <si>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</si>
  <si>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</si>
  <si>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</si>
  <si>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</si>
  <si>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</si>
  <si>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</si>
  <si>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</si>
  <si>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</si>
  <si>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</si>
  <si>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</si>
  <si>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</si>
  <si>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</si>
  <si>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</si>
  <si>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</si>
  <si>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</si>
  <si>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</si>
  <si>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</si>
  <si>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</si>
  <si>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</si>
  <si>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</si>
  <si>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</si>
  <si>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</si>
  <si>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</si>
  <si>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</si>
  <si>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</si>
  <si>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</si>
  <si>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</si>
  <si>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</si>
  <si>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</si>
  <si>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</si>
  <si>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</si>
  <si>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</si>
  <si>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</si>
  <si>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</si>
  <si>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</si>
  <si>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</si>
  <si>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</si>
  <si>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</si>
  <si>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</si>
  <si>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</si>
  <si>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</si>
  <si>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</si>
  <si>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</si>
  <si>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</si>
  <si>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</si>
  <si>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</si>
  <si>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</si>
  <si>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</si>
  <si>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</si>
  <si>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</si>
  <si>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</si>
  <si>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</si>
  <si>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</si>
  <si>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</si>
  <si>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
  </si>
  <si>
    <t>Team Name</t>
  </si>
  <si>
    <t>BANK:</t>
  </si>
  <si>
    <t>NS</t>
  </si>
  <si>
    <t>NT</t>
  </si>
  <si>
    <t>Übertrag COST</t>
  </si>
  <si>
    <t>Skillkosten</t>
  </si>
  <si>
    <t>Team Value</t>
  </si>
  <si>
    <t>Team Value (Incl. Treasury)</t>
  </si>
  <si>
    <t>Tomb King´s</t>
  </si>
  <si>
    <t>Khemri</t>
  </si>
  <si>
    <t>MCW</t>
  </si>
  <si>
    <t>Mummy</t>
  </si>
  <si>
    <t>Blitz Ra</t>
  </si>
  <si>
    <t>Thro Ra</t>
  </si>
  <si>
    <t>Skeleton</t>
  </si>
  <si>
    <t>Anuket</t>
  </si>
  <si>
    <t>Amun</t>
  </si>
  <si>
    <t>Chepre II</t>
  </si>
  <si>
    <t>Horus</t>
  </si>
  <si>
    <t>Hathor</t>
  </si>
  <si>
    <t>Imothep</t>
  </si>
  <si>
    <t>Nechbet</t>
  </si>
  <si>
    <t>Serket</t>
  </si>
  <si>
    <t>Talfnut</t>
  </si>
  <si>
    <t>Wadjet</t>
  </si>
  <si>
    <t>Ta Bijet</t>
  </si>
  <si>
    <t>Ach En Aten</t>
  </si>
  <si>
    <t>Amenophis</t>
  </si>
  <si>
    <t>Echnaton</t>
  </si>
  <si>
    <t>Wa En Re</t>
  </si>
  <si>
    <t>Reg., Block</t>
  </si>
  <si>
    <t>Reg., Block, Guard</t>
  </si>
  <si>
    <t>Reg., Sure Hands, Pass, Dump off, Accurate</t>
  </si>
  <si>
    <t>Reg., Sure Hands, Pass, Hail Mary, Block</t>
  </si>
  <si>
    <t xml:space="preserve">Reg. </t>
  </si>
  <si>
    <t>Liga</t>
  </si>
  <si>
    <t>Dead Dude of Doom</t>
  </si>
  <si>
    <t>Block,</t>
  </si>
  <si>
    <t>Drow Soldiers</t>
  </si>
  <si>
    <t>MB,</t>
  </si>
  <si>
    <t>Reg. MB, Block,</t>
  </si>
  <si>
    <t>Reg., Block, Guard, MB,</t>
  </si>
  <si>
    <t>RR / First Half</t>
  </si>
  <si>
    <t>RR / Second Half</t>
  </si>
  <si>
    <t xml:space="preserve">O O </t>
  </si>
  <si>
    <t>18+18 K</t>
  </si>
  <si>
    <t>Maniac Mutants</t>
  </si>
  <si>
    <t>Guard,</t>
  </si>
  <si>
    <t>Reg. MB, Guard,</t>
  </si>
  <si>
    <t>Reg., MB,</t>
  </si>
  <si>
    <t>WIN</t>
  </si>
  <si>
    <t>Loss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</si>
</sst>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z val="7"/>
      <name val="Comic Sans MS"/>
      <family val="4"/>
    </font>
    <font>
      <sz val="20"/>
      <name val="Trebuchet MS"/>
      <family val="2"/>
    </font>
    <font>
      <b/>
      <sz val="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6">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6" fillId="14" borderId="1" xfId="0" applyFont="1" applyFill="1" applyBorder="1" applyAlignment="1">
      <alignment vertical="center"/>
    </xf>
    <xf numFmtId="0" fontId="54" fillId="0" borderId="1" xfId="0" applyFont="1" applyFill="1" applyBorder="1" applyAlignment="1" quotePrefix="1">
      <alignment horizontal="left" vertical="center" wrapText="1"/>
    </xf>
    <xf numFmtId="0" fontId="54" fillId="0" borderId="1" xfId="0" applyFont="1" applyFill="1" applyBorder="1" applyAlignment="1">
      <alignment vertical="center" wrapText="1"/>
    </xf>
    <xf numFmtId="0" fontId="14" fillId="0" borderId="1" xfId="0" applyFont="1" applyBorder="1" applyAlignment="1" quotePrefix="1">
      <alignment horizontal="center" vertical="center"/>
    </xf>
    <xf numFmtId="0" fontId="55" fillId="0" borderId="1" xfId="0" applyFont="1" applyFill="1" applyBorder="1" applyAlignment="1" quotePrefix="1">
      <alignment horizontal="center" vertical="center"/>
    </xf>
    <xf numFmtId="194" fontId="16" fillId="0" borderId="1" xfId="0" applyNumberFormat="1" applyFont="1" applyFill="1" applyBorder="1" applyAlignment="1">
      <alignment horizontal="center" vertical="center"/>
    </xf>
    <xf numFmtId="0" fontId="56" fillId="15"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57150</xdr:rowOff>
    </xdr:from>
    <xdr:to>
      <xdr:col>25</xdr:col>
      <xdr:colOff>104775</xdr:colOff>
      <xdr:row>3</xdr:row>
      <xdr:rowOff>76200</xdr:rowOff>
    </xdr:to>
    <xdr:sp>
      <xdr:nvSpPr>
        <xdr:cNvPr id="1" name="AutoShape 12"/>
        <xdr:cNvSpPr>
          <a:spLocks/>
        </xdr:cNvSpPr>
      </xdr:nvSpPr>
      <xdr:spPr>
        <a:xfrm>
          <a:off x="2219325" y="57150"/>
          <a:ext cx="8362950" cy="704850"/>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Tomb King´s</a:t>
          </a:r>
        </a:p>
      </xdr:txBody>
    </xdr:sp>
    <xdr:clientData/>
  </xdr:twoCellAnchor>
  <xdr:twoCellAnchor>
    <xdr:from>
      <xdr:col>2</xdr:col>
      <xdr:colOff>171450</xdr:colOff>
      <xdr:row>0</xdr:row>
      <xdr:rowOff>47625</xdr:rowOff>
    </xdr:from>
    <xdr:to>
      <xdr:col>2</xdr:col>
      <xdr:colOff>1123950</xdr:colOff>
      <xdr:row>4</xdr:row>
      <xdr:rowOff>171450</xdr:rowOff>
    </xdr:to>
    <xdr:pic>
      <xdr:nvPicPr>
        <xdr:cNvPr id="2" name="Picture 13"/>
        <xdr:cNvPicPr preferRelativeResize="1">
          <a:picLocks noChangeAspect="1"/>
        </xdr:cNvPicPr>
      </xdr:nvPicPr>
      <xdr:blipFill>
        <a:blip r:embed="rId1"/>
        <a:stretch>
          <a:fillRect/>
        </a:stretch>
      </xdr:blipFill>
      <xdr:spPr>
        <a:xfrm>
          <a:off x="609600" y="47625"/>
          <a:ext cx="952500" cy="1038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42950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41045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9723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248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2</xdr:col>
      <xdr:colOff>1190625</xdr:colOff>
      <xdr:row>0</xdr:row>
      <xdr:rowOff>66675</xdr:rowOff>
    </xdr:from>
    <xdr:to>
      <xdr:col>18</xdr:col>
      <xdr:colOff>704850</xdr:colOff>
      <xdr:row>3</xdr:row>
      <xdr:rowOff>85725</xdr:rowOff>
    </xdr:to>
    <xdr:sp>
      <xdr:nvSpPr>
        <xdr:cNvPr id="5" name="AutoShape 22"/>
        <xdr:cNvSpPr>
          <a:spLocks/>
        </xdr:cNvSpPr>
      </xdr:nvSpPr>
      <xdr:spPr>
        <a:xfrm>
          <a:off x="1628775" y="66675"/>
          <a:ext cx="7439025" cy="704850"/>
        </a:xfrm>
        <a:prstGeom prst="rect"/>
        <a:noFill/>
      </xdr:spPr>
      <xdr:txBody>
        <a:bodyPr fromWordArt="1" wrap="none">
          <a:prstTxWarp prst="textPlain"/>
        </a:bodyPr>
        <a:p>
          <a:pPr algn="ctr"/>
          <a:r>
            <a:rPr sz="3600" kern="10" spc="0">
              <a:ln w="19050" cmpd="sng">
                <a:solidFill>
                  <a:srgbClr val="FFFF99"/>
                </a:solidFill>
                <a:headEnd type="none"/>
                <a:tailEnd type="none"/>
              </a:ln>
              <a:solidFill>
                <a:srgbClr val="C0C0C0"/>
              </a:solidFill>
              <a:effectLst>
                <a:outerShdw dist="35921" dir="2700000" algn="ctr">
                  <a:srgbClr val="C0C0C0">
                    <a:alpha val="100000"/>
                  </a:srgbClr>
                </a:outerShdw>
              </a:effectLst>
              <a:latin typeface="Times New Roman"/>
              <a:cs typeface="Times New Roman"/>
            </a:rPr>
            <a:t>Tomb King´s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419100</xdr:colOff>
      <xdr:row>0</xdr:row>
      <xdr:rowOff>57150</xdr:rowOff>
    </xdr:from>
    <xdr:to>
      <xdr:col>18</xdr:col>
      <xdr:colOff>676275</xdr:colOff>
      <xdr:row>3</xdr:row>
      <xdr:rowOff>76200</xdr:rowOff>
    </xdr:to>
    <xdr:sp>
      <xdr:nvSpPr>
        <xdr:cNvPr id="3" name="AutoShape 7"/>
        <xdr:cNvSpPr>
          <a:spLocks/>
        </xdr:cNvSpPr>
      </xdr:nvSpPr>
      <xdr:spPr>
        <a:xfrm>
          <a:off x="2181225" y="57150"/>
          <a:ext cx="7124700" cy="704850"/>
        </a:xfrm>
        <a:prstGeom prst="rect"/>
        <a:noFill/>
      </xdr:spPr>
      <xdr:txBody>
        <a:bodyPr fromWordArt="1" wrap="none">
          <a:prstTxWarp prst="textPlain"/>
        </a:bodyPr>
        <a:p>
          <a:pPr algn="ctr"/>
          <a:r>
            <a:rPr sz="3600" kern="10" spc="0">
              <a:ln w="19050" cmpd="sng">
                <a:solidFill>
                  <a:srgbClr val="FFFF99"/>
                </a:solidFill>
                <a:headEnd type="none"/>
                <a:tailEnd type="none"/>
              </a:ln>
              <a:solidFill>
                <a:srgbClr val="C0C0C0"/>
              </a:solidFill>
              <a:effectLst>
                <a:outerShdw dist="35921" dir="2700000" algn="ctr">
                  <a:srgbClr val="C0C0C0">
                    <a:alpha val="100000"/>
                  </a:srgbClr>
                </a:outerShdw>
              </a:effectLst>
              <a:latin typeface="Times New Roman"/>
              <a:cs typeface="Times New Roman"/>
            </a:rPr>
            <a:t>Tomb King´s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419100</xdr:colOff>
      <xdr:row>0</xdr:row>
      <xdr:rowOff>57150</xdr:rowOff>
    </xdr:from>
    <xdr:to>
      <xdr:col>18</xdr:col>
      <xdr:colOff>676275</xdr:colOff>
      <xdr:row>3</xdr:row>
      <xdr:rowOff>76200</xdr:rowOff>
    </xdr:to>
    <xdr:sp>
      <xdr:nvSpPr>
        <xdr:cNvPr id="3" name="AutoShape 3"/>
        <xdr:cNvSpPr>
          <a:spLocks/>
        </xdr:cNvSpPr>
      </xdr:nvSpPr>
      <xdr:spPr>
        <a:xfrm>
          <a:off x="2181225" y="57150"/>
          <a:ext cx="7124700" cy="704850"/>
        </a:xfrm>
        <a:prstGeom prst="rect"/>
        <a:noFill/>
      </xdr:spPr>
      <xdr:txBody>
        <a:bodyPr fromWordArt="1" wrap="none">
          <a:prstTxWarp prst="textPlain"/>
        </a:bodyPr>
        <a:p>
          <a:pPr algn="ctr"/>
          <a:r>
            <a:rPr sz="3600" kern="10" spc="0">
              <a:ln w="19050" cmpd="sng">
                <a:solidFill>
                  <a:srgbClr val="FFFF99"/>
                </a:solidFill>
                <a:headEnd type="none"/>
                <a:tailEnd type="none"/>
              </a:ln>
              <a:solidFill>
                <a:srgbClr val="C0C0C0"/>
              </a:solidFill>
              <a:effectLst>
                <a:outerShdw dist="35921" dir="2700000" algn="ctr">
                  <a:srgbClr val="C0C0C0">
                    <a:alpha val="100000"/>
                  </a:srgbClr>
                </a:outerShdw>
              </a:effectLst>
              <a:latin typeface="Times New Roman"/>
              <a:cs typeface="Times New Roman"/>
            </a:rPr>
            <a:t>Tomb King´s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18" sqref="I1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3</v>
      </c>
      <c r="F5" s="9"/>
      <c r="G5" s="9"/>
      <c r="H5" s="9"/>
      <c r="I5" s="10"/>
      <c r="J5" s="17">
        <f>SUM(J7,J8,J9,J10,J11,J12,J13,J14,J15,J16,J17,J18,J19,J20,J21,J22)</f>
        <v>1</v>
      </c>
      <c r="K5" s="17"/>
      <c r="L5" s="17"/>
      <c r="M5" s="17">
        <f aca="true" t="shared" si="0" ref="M5:W5">SUM(M7,M8,M9,M10,M11,M12,M13,M14,M15,M16,M17,M18,M19,M20,M21,M22)</f>
        <v>5</v>
      </c>
      <c r="N5" s="17">
        <f t="shared" si="0"/>
        <v>13</v>
      </c>
      <c r="O5" s="17">
        <f t="shared" si="0"/>
        <v>0</v>
      </c>
      <c r="P5" s="17">
        <f t="shared" si="0"/>
        <v>24</v>
      </c>
      <c r="Q5" s="17">
        <f t="shared" si="0"/>
        <v>9</v>
      </c>
      <c r="R5" s="17">
        <f t="shared" si="0"/>
        <v>137</v>
      </c>
      <c r="S5" s="17">
        <f t="shared" si="0"/>
        <v>1300000</v>
      </c>
      <c r="T5" s="17">
        <f t="shared" si="0"/>
        <v>0</v>
      </c>
      <c r="U5" s="17">
        <f t="shared" si="0"/>
        <v>0</v>
      </c>
      <c r="V5" s="17">
        <f t="shared" si="0"/>
        <v>44</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7" t="s">
        <v>122</v>
      </c>
      <c r="AB6" s="7" t="s">
        <v>123</v>
      </c>
      <c r="AC6" s="7" t="s">
        <v>124</v>
      </c>
    </row>
    <row r="7" spans="1:29" ht="18" customHeight="1">
      <c r="A7" s="15">
        <v>1</v>
      </c>
      <c r="B7" s="18"/>
      <c r="C7" s="156" t="s">
        <v>135</v>
      </c>
      <c r="D7" s="157" t="s">
        <v>131</v>
      </c>
      <c r="E7" s="157">
        <v>3</v>
      </c>
      <c r="F7" s="157">
        <v>5</v>
      </c>
      <c r="G7" s="157">
        <v>1</v>
      </c>
      <c r="H7" s="157">
        <v>9</v>
      </c>
      <c r="I7" s="164" t="s">
        <v>160</v>
      </c>
      <c r="J7" s="22"/>
      <c r="K7" s="20"/>
      <c r="L7" s="20"/>
      <c r="M7" s="20"/>
      <c r="N7" s="20"/>
      <c r="O7" s="20"/>
      <c r="P7" s="20">
        <v>4</v>
      </c>
      <c r="Q7" s="20">
        <v>1</v>
      </c>
      <c r="R7" s="15">
        <f>(M7*1)+(N7*3)+(O7*2)+(P7*2)+(Q7*5)</f>
        <v>13</v>
      </c>
      <c r="S7" s="158">
        <v>140000</v>
      </c>
      <c r="T7" s="24"/>
      <c r="U7" s="24"/>
      <c r="V7" s="24">
        <v>3</v>
      </c>
      <c r="W7" s="24"/>
      <c r="X7" s="24"/>
      <c r="Y7" s="24">
        <v>0</v>
      </c>
      <c r="Z7" s="25">
        <f>IF(R7&gt;=176,0,IF(R7&gt;=126,176-R7,IF(R7&gt;=76,126-R7,IF(R7&gt;=51,76-R7,IF(R7&gt;=31,51-R7,IF(R7&gt;=16,31-R7,IF(R7&gt;=6,16-R7,IF(R7&gt;=0,6-R7,0))))))))</f>
        <v>3</v>
      </c>
      <c r="AA7" s="26"/>
      <c r="AB7" s="26"/>
      <c r="AC7" s="163"/>
    </row>
    <row r="8" spans="1:29" ht="18" customHeight="1">
      <c r="A8" s="15">
        <v>2</v>
      </c>
      <c r="B8" s="18"/>
      <c r="C8" s="156" t="s">
        <v>136</v>
      </c>
      <c r="D8" s="157" t="s">
        <v>131</v>
      </c>
      <c r="E8" s="157">
        <v>3</v>
      </c>
      <c r="F8" s="157">
        <v>5</v>
      </c>
      <c r="G8" s="157">
        <v>1</v>
      </c>
      <c r="H8" s="157">
        <v>9</v>
      </c>
      <c r="I8" s="164" t="s">
        <v>160</v>
      </c>
      <c r="J8" s="22"/>
      <c r="K8" s="20"/>
      <c r="L8" s="20"/>
      <c r="M8" s="20"/>
      <c r="N8" s="20"/>
      <c r="O8" s="20"/>
      <c r="P8" s="20">
        <v>4</v>
      </c>
      <c r="Q8" s="20"/>
      <c r="R8" s="15">
        <f>(M8*1)+(N8*3)+(O8*2)+(P8*2)+(Q8*5)</f>
        <v>8</v>
      </c>
      <c r="S8" s="158">
        <v>140000</v>
      </c>
      <c r="T8" s="24"/>
      <c r="U8" s="24"/>
      <c r="V8" s="24">
        <v>3</v>
      </c>
      <c r="W8" s="24"/>
      <c r="X8" s="24"/>
      <c r="Y8" s="24">
        <v>0</v>
      </c>
      <c r="Z8" s="25">
        <f aca="true" t="shared" si="1" ref="Z8:Z22">IF(R8&gt;=176,0,IF(R8&gt;=126,176-R8,IF(R8&gt;=76,126-R8,IF(R8&gt;=51,76-R8,IF(R8&gt;=31,51-R8,IF(R8&gt;=16,31-R8,IF(R8&gt;=6,16-R8,IF(R8&gt;=0,6-R8,0))))))))</f>
        <v>8</v>
      </c>
      <c r="AA8" s="26"/>
      <c r="AB8" s="26"/>
      <c r="AC8" s="163"/>
    </row>
    <row r="9" spans="1:29" ht="18" customHeight="1">
      <c r="A9" s="15">
        <v>3</v>
      </c>
      <c r="B9" s="18"/>
      <c r="C9" s="156" t="s">
        <v>137</v>
      </c>
      <c r="D9" s="157" t="s">
        <v>131</v>
      </c>
      <c r="E9" s="157">
        <v>3</v>
      </c>
      <c r="F9" s="157">
        <v>5</v>
      </c>
      <c r="G9" s="157">
        <v>1</v>
      </c>
      <c r="H9" s="157">
        <v>9</v>
      </c>
      <c r="I9" s="164" t="s">
        <v>168</v>
      </c>
      <c r="J9" s="22"/>
      <c r="K9" s="20"/>
      <c r="L9" s="20"/>
      <c r="M9" s="20"/>
      <c r="N9" s="20"/>
      <c r="O9" s="20"/>
      <c r="P9" s="20">
        <v>4</v>
      </c>
      <c r="Q9" s="20"/>
      <c r="R9" s="15">
        <f aca="true" t="shared" si="2" ref="R9:R22">(M9*1)+(N9*3)+(O9*2)+(P9*2)+(Q9*5)</f>
        <v>8</v>
      </c>
      <c r="S9" s="158">
        <v>130000</v>
      </c>
      <c r="T9" s="24"/>
      <c r="U9" s="24"/>
      <c r="V9" s="24">
        <v>3</v>
      </c>
      <c r="W9" s="24"/>
      <c r="X9" s="24"/>
      <c r="Y9" s="24">
        <v>0</v>
      </c>
      <c r="Z9" s="25">
        <f t="shared" si="1"/>
        <v>8</v>
      </c>
      <c r="AA9" s="26"/>
      <c r="AB9" s="26"/>
      <c r="AC9" s="163"/>
    </row>
    <row r="10" spans="1:29" ht="18" customHeight="1">
      <c r="A10" s="15">
        <v>4</v>
      </c>
      <c r="B10" s="18"/>
      <c r="C10" s="156" t="s">
        <v>138</v>
      </c>
      <c r="D10" s="157" t="s">
        <v>131</v>
      </c>
      <c r="E10" s="157">
        <v>3</v>
      </c>
      <c r="F10" s="157">
        <v>5</v>
      </c>
      <c r="G10" s="157">
        <v>1</v>
      </c>
      <c r="H10" s="157">
        <v>9</v>
      </c>
      <c r="I10" s="164" t="s">
        <v>160</v>
      </c>
      <c r="J10" s="22"/>
      <c r="K10" s="20"/>
      <c r="L10" s="20"/>
      <c r="M10" s="20"/>
      <c r="N10" s="20"/>
      <c r="O10" s="20"/>
      <c r="P10" s="20">
        <v>5</v>
      </c>
      <c r="Q10" s="20"/>
      <c r="R10" s="15">
        <f t="shared" si="2"/>
        <v>10</v>
      </c>
      <c r="S10" s="158">
        <v>140000</v>
      </c>
      <c r="T10" s="24"/>
      <c r="U10" s="24"/>
      <c r="V10" s="24">
        <v>3</v>
      </c>
      <c r="W10" s="24"/>
      <c r="X10" s="24"/>
      <c r="Y10" s="24">
        <v>0</v>
      </c>
      <c r="Z10" s="25">
        <f t="shared" si="1"/>
        <v>6</v>
      </c>
      <c r="AA10" s="26"/>
      <c r="AB10" s="26"/>
      <c r="AC10" s="163"/>
    </row>
    <row r="11" spans="1:29" ht="18" customHeight="1">
      <c r="A11" s="15">
        <v>5</v>
      </c>
      <c r="B11" s="18"/>
      <c r="C11" s="156" t="s">
        <v>139</v>
      </c>
      <c r="D11" s="157" t="s">
        <v>132</v>
      </c>
      <c r="E11" s="169">
        <v>7</v>
      </c>
      <c r="F11" s="157">
        <v>3</v>
      </c>
      <c r="G11" s="157">
        <v>2</v>
      </c>
      <c r="H11" s="157">
        <v>8</v>
      </c>
      <c r="I11" s="164" t="s">
        <v>151</v>
      </c>
      <c r="J11" s="22">
        <v>1</v>
      </c>
      <c r="K11" s="20"/>
      <c r="L11" s="20"/>
      <c r="M11" s="20"/>
      <c r="N11" s="20">
        <v>3</v>
      </c>
      <c r="O11" s="20"/>
      <c r="P11" s="20">
        <v>1</v>
      </c>
      <c r="Q11" s="20">
        <v>1</v>
      </c>
      <c r="R11" s="15">
        <f t="shared" si="2"/>
        <v>16</v>
      </c>
      <c r="S11" s="158">
        <v>140000</v>
      </c>
      <c r="T11" s="24"/>
      <c r="U11" s="24"/>
      <c r="V11" s="24">
        <v>3</v>
      </c>
      <c r="W11" s="24"/>
      <c r="X11" s="24"/>
      <c r="Y11" s="24">
        <v>0</v>
      </c>
      <c r="Z11" s="25">
        <f t="shared" si="1"/>
        <v>15</v>
      </c>
      <c r="AA11" s="26"/>
      <c r="AB11" s="26"/>
      <c r="AC11" s="163"/>
    </row>
    <row r="12" spans="1:29" ht="18" customHeight="1">
      <c r="A12" s="15">
        <v>6</v>
      </c>
      <c r="B12" s="18"/>
      <c r="C12" s="156" t="s">
        <v>140</v>
      </c>
      <c r="D12" s="157" t="s">
        <v>132</v>
      </c>
      <c r="E12" s="157">
        <v>6</v>
      </c>
      <c r="F12" s="157">
        <v>3</v>
      </c>
      <c r="G12" s="157">
        <v>2</v>
      </c>
      <c r="H12" s="157">
        <v>8</v>
      </c>
      <c r="I12" s="164" t="s">
        <v>161</v>
      </c>
      <c r="J12" s="22"/>
      <c r="K12" s="20"/>
      <c r="L12" s="20"/>
      <c r="M12" s="20"/>
      <c r="N12" s="20">
        <v>1</v>
      </c>
      <c r="O12" s="20"/>
      <c r="P12" s="20">
        <v>2</v>
      </c>
      <c r="Q12" s="20">
        <v>2</v>
      </c>
      <c r="R12" s="15">
        <f t="shared" si="2"/>
        <v>17</v>
      </c>
      <c r="S12" s="158">
        <v>130000</v>
      </c>
      <c r="T12" s="24"/>
      <c r="U12" s="24"/>
      <c r="V12" s="24">
        <v>3</v>
      </c>
      <c r="W12" s="24"/>
      <c r="X12" s="24"/>
      <c r="Y12" s="24">
        <v>0</v>
      </c>
      <c r="Z12" s="25">
        <f t="shared" si="1"/>
        <v>14</v>
      </c>
      <c r="AA12" s="26"/>
      <c r="AB12" s="26"/>
      <c r="AC12" s="163"/>
    </row>
    <row r="13" spans="1:29" ht="18" customHeight="1">
      <c r="A13" s="15">
        <v>7</v>
      </c>
      <c r="B13" s="18"/>
      <c r="C13" s="156" t="s">
        <v>141</v>
      </c>
      <c r="D13" s="157" t="s">
        <v>133</v>
      </c>
      <c r="E13" s="157">
        <v>5</v>
      </c>
      <c r="F13" s="157">
        <v>3</v>
      </c>
      <c r="G13" s="157">
        <v>2</v>
      </c>
      <c r="H13" s="157">
        <v>7</v>
      </c>
      <c r="I13" s="164" t="s">
        <v>153</v>
      </c>
      <c r="J13" s="22"/>
      <c r="K13" s="20"/>
      <c r="L13" s="20"/>
      <c r="M13" s="20"/>
      <c r="N13" s="20">
        <v>4</v>
      </c>
      <c r="O13" s="20"/>
      <c r="P13" s="20">
        <v>1</v>
      </c>
      <c r="Q13" s="20">
        <v>1</v>
      </c>
      <c r="R13" s="15">
        <f t="shared" si="2"/>
        <v>19</v>
      </c>
      <c r="S13" s="158">
        <v>110000</v>
      </c>
      <c r="T13" s="24"/>
      <c r="U13" s="24"/>
      <c r="V13" s="24">
        <v>3</v>
      </c>
      <c r="W13" s="24"/>
      <c r="X13" s="24"/>
      <c r="Y13" s="24">
        <v>0</v>
      </c>
      <c r="Z13" s="25">
        <f t="shared" si="1"/>
        <v>12</v>
      </c>
      <c r="AA13" s="26"/>
      <c r="AB13" s="26"/>
      <c r="AC13" s="163"/>
    </row>
    <row r="14" spans="1:29" ht="18" customHeight="1">
      <c r="A14" s="15">
        <v>8</v>
      </c>
      <c r="B14" s="18"/>
      <c r="C14" s="156" t="s">
        <v>142</v>
      </c>
      <c r="D14" s="157" t="s">
        <v>133</v>
      </c>
      <c r="E14" s="157">
        <v>5</v>
      </c>
      <c r="F14" s="157">
        <v>3</v>
      </c>
      <c r="G14" s="157">
        <v>2</v>
      </c>
      <c r="H14" s="157">
        <v>7</v>
      </c>
      <c r="I14" s="164" t="s">
        <v>152</v>
      </c>
      <c r="J14" s="22"/>
      <c r="K14" s="20"/>
      <c r="L14" s="20"/>
      <c r="M14" s="20">
        <v>4</v>
      </c>
      <c r="N14" s="20">
        <v>3</v>
      </c>
      <c r="O14" s="20"/>
      <c r="P14" s="20"/>
      <c r="Q14" s="20">
        <v>2</v>
      </c>
      <c r="R14" s="15">
        <f t="shared" si="2"/>
        <v>23</v>
      </c>
      <c r="S14" s="158">
        <v>110000</v>
      </c>
      <c r="T14" s="24"/>
      <c r="U14" s="24"/>
      <c r="V14" s="24">
        <v>3</v>
      </c>
      <c r="W14" s="24"/>
      <c r="X14" s="24"/>
      <c r="Y14" s="24">
        <v>0</v>
      </c>
      <c r="Z14" s="25">
        <f t="shared" si="1"/>
        <v>8</v>
      </c>
      <c r="AA14" s="26"/>
      <c r="AB14" s="26"/>
      <c r="AC14" s="163"/>
    </row>
    <row r="15" spans="1:29" ht="18" customHeight="1">
      <c r="A15" s="15">
        <v>9</v>
      </c>
      <c r="B15" s="18"/>
      <c r="C15" s="156" t="s">
        <v>143</v>
      </c>
      <c r="D15" s="157" t="s">
        <v>134</v>
      </c>
      <c r="E15" s="157">
        <v>5</v>
      </c>
      <c r="F15" s="157">
        <v>3</v>
      </c>
      <c r="G15" s="157">
        <v>2</v>
      </c>
      <c r="H15" s="157">
        <v>7</v>
      </c>
      <c r="I15" s="165" t="s">
        <v>154</v>
      </c>
      <c r="J15" s="22"/>
      <c r="K15" s="20"/>
      <c r="L15" s="20"/>
      <c r="M15" s="20"/>
      <c r="N15" s="20"/>
      <c r="O15" s="20"/>
      <c r="P15" s="20"/>
      <c r="Q15" s="20"/>
      <c r="R15" s="15">
        <f t="shared" si="2"/>
        <v>0</v>
      </c>
      <c r="S15" s="158">
        <v>30000</v>
      </c>
      <c r="T15" s="24"/>
      <c r="U15" s="24"/>
      <c r="V15" s="24">
        <v>3</v>
      </c>
      <c r="W15" s="24"/>
      <c r="X15" s="24"/>
      <c r="Y15" s="24">
        <v>0</v>
      </c>
      <c r="Z15" s="25">
        <f t="shared" si="1"/>
        <v>6</v>
      </c>
      <c r="AA15" s="26"/>
      <c r="AB15" s="26"/>
      <c r="AC15" s="163"/>
    </row>
    <row r="16" spans="1:29" ht="18" customHeight="1">
      <c r="A16" s="15">
        <v>10</v>
      </c>
      <c r="B16" s="18"/>
      <c r="C16" s="156" t="s">
        <v>144</v>
      </c>
      <c r="D16" s="157" t="s">
        <v>134</v>
      </c>
      <c r="E16" s="157">
        <v>5</v>
      </c>
      <c r="F16" s="157">
        <v>3</v>
      </c>
      <c r="G16" s="157">
        <v>2</v>
      </c>
      <c r="H16" s="157">
        <v>7</v>
      </c>
      <c r="I16" s="164" t="s">
        <v>169</v>
      </c>
      <c r="J16" s="22"/>
      <c r="K16" s="20"/>
      <c r="L16" s="20"/>
      <c r="M16" s="20"/>
      <c r="N16" s="20">
        <v>2</v>
      </c>
      <c r="O16" s="20"/>
      <c r="P16" s="20">
        <v>1</v>
      </c>
      <c r="Q16" s="20"/>
      <c r="R16" s="15">
        <f t="shared" si="2"/>
        <v>8</v>
      </c>
      <c r="S16" s="158">
        <v>60000</v>
      </c>
      <c r="T16" s="24"/>
      <c r="U16" s="24"/>
      <c r="V16" s="24">
        <v>3</v>
      </c>
      <c r="W16" s="24"/>
      <c r="X16" s="24"/>
      <c r="Y16" s="24">
        <v>0</v>
      </c>
      <c r="Z16" s="25">
        <f t="shared" si="1"/>
        <v>8</v>
      </c>
      <c r="AA16" s="26"/>
      <c r="AB16" s="26"/>
      <c r="AC16" s="163"/>
    </row>
    <row r="17" spans="1:29" ht="18" customHeight="1">
      <c r="A17" s="15">
        <v>11</v>
      </c>
      <c r="B17" s="18"/>
      <c r="C17" s="156" t="s">
        <v>145</v>
      </c>
      <c r="D17" s="157" t="s">
        <v>134</v>
      </c>
      <c r="E17" s="157">
        <v>5</v>
      </c>
      <c r="F17" s="157">
        <v>3</v>
      </c>
      <c r="G17" s="157">
        <v>2</v>
      </c>
      <c r="H17" s="157">
        <v>7</v>
      </c>
      <c r="I17" s="164" t="s">
        <v>150</v>
      </c>
      <c r="J17" s="22"/>
      <c r="K17" s="20"/>
      <c r="L17" s="20"/>
      <c r="M17" s="20">
        <v>1</v>
      </c>
      <c r="N17" s="20"/>
      <c r="O17" s="20"/>
      <c r="P17" s="20">
        <v>2</v>
      </c>
      <c r="Q17" s="20">
        <v>1</v>
      </c>
      <c r="R17" s="15">
        <f t="shared" si="2"/>
        <v>10</v>
      </c>
      <c r="S17" s="158">
        <v>50000</v>
      </c>
      <c r="T17" s="24"/>
      <c r="U17" s="24"/>
      <c r="V17" s="24">
        <v>3</v>
      </c>
      <c r="W17" s="24"/>
      <c r="X17" s="24"/>
      <c r="Y17" s="24">
        <v>0</v>
      </c>
      <c r="Z17" s="25">
        <f t="shared" si="1"/>
        <v>6</v>
      </c>
      <c r="AA17" s="26"/>
      <c r="AB17" s="26"/>
      <c r="AC17" s="163"/>
    </row>
    <row r="18" spans="1:29" ht="18" customHeight="1">
      <c r="A18" s="15">
        <v>12</v>
      </c>
      <c r="B18" s="18"/>
      <c r="C18" s="156" t="s">
        <v>146</v>
      </c>
      <c r="D18" s="157" t="s">
        <v>134</v>
      </c>
      <c r="E18" s="157">
        <v>5</v>
      </c>
      <c r="F18" s="157">
        <v>3</v>
      </c>
      <c r="G18" s="157">
        <v>2</v>
      </c>
      <c r="H18" s="157">
        <v>7</v>
      </c>
      <c r="I18" s="165" t="s">
        <v>154</v>
      </c>
      <c r="J18" s="22"/>
      <c r="K18" s="20"/>
      <c r="L18" s="20"/>
      <c r="M18" s="20"/>
      <c r="N18" s="20"/>
      <c r="O18" s="20"/>
      <c r="P18" s="20"/>
      <c r="Q18" s="20"/>
      <c r="R18" s="15">
        <f t="shared" si="2"/>
        <v>0</v>
      </c>
      <c r="S18" s="158">
        <v>30000</v>
      </c>
      <c r="T18" s="24"/>
      <c r="U18" s="24"/>
      <c r="V18" s="24">
        <v>3</v>
      </c>
      <c r="W18" s="24"/>
      <c r="X18" s="24"/>
      <c r="Y18" s="24">
        <v>0</v>
      </c>
      <c r="Z18" s="25">
        <f t="shared" si="1"/>
        <v>6</v>
      </c>
      <c r="AA18" s="26"/>
      <c r="AB18" s="26"/>
      <c r="AC18" s="163"/>
    </row>
    <row r="19" spans="1:29" ht="18" customHeight="1">
      <c r="A19" s="15">
        <v>13</v>
      </c>
      <c r="B19" s="18"/>
      <c r="C19" s="156" t="s">
        <v>147</v>
      </c>
      <c r="D19" s="157" t="s">
        <v>134</v>
      </c>
      <c r="E19" s="157">
        <v>5</v>
      </c>
      <c r="F19" s="157">
        <v>3</v>
      </c>
      <c r="G19" s="157">
        <v>2</v>
      </c>
      <c r="H19" s="157">
        <v>7</v>
      </c>
      <c r="I19" s="165" t="s">
        <v>154</v>
      </c>
      <c r="J19" s="22"/>
      <c r="K19" s="20"/>
      <c r="L19" s="20"/>
      <c r="M19" s="20"/>
      <c r="N19" s="20"/>
      <c r="O19" s="20"/>
      <c r="P19" s="20"/>
      <c r="Q19" s="20"/>
      <c r="R19" s="15">
        <f t="shared" si="2"/>
        <v>0</v>
      </c>
      <c r="S19" s="158">
        <v>30000</v>
      </c>
      <c r="T19" s="24"/>
      <c r="U19" s="24"/>
      <c r="V19" s="24">
        <v>3</v>
      </c>
      <c r="W19" s="24"/>
      <c r="X19" s="24"/>
      <c r="Y19" s="24">
        <v>0</v>
      </c>
      <c r="Z19" s="25">
        <f t="shared" si="1"/>
        <v>6</v>
      </c>
      <c r="AA19" s="26"/>
      <c r="AB19" s="26"/>
      <c r="AC19" s="163"/>
    </row>
    <row r="20" spans="1:29" ht="18" customHeight="1">
      <c r="A20" s="15">
        <v>14</v>
      </c>
      <c r="B20" s="18"/>
      <c r="C20" s="156" t="s">
        <v>148</v>
      </c>
      <c r="D20" s="157" t="s">
        <v>134</v>
      </c>
      <c r="E20" s="157">
        <v>5</v>
      </c>
      <c r="F20" s="157">
        <v>3</v>
      </c>
      <c r="G20" s="157">
        <v>2</v>
      </c>
      <c r="H20" s="157">
        <v>7</v>
      </c>
      <c r="I20" s="165" t="s">
        <v>154</v>
      </c>
      <c r="J20" s="22"/>
      <c r="K20" s="20"/>
      <c r="L20" s="20"/>
      <c r="M20" s="20"/>
      <c r="N20" s="20"/>
      <c r="O20" s="20"/>
      <c r="P20" s="20"/>
      <c r="Q20" s="20"/>
      <c r="R20" s="15">
        <f t="shared" si="2"/>
        <v>0</v>
      </c>
      <c r="S20" s="158">
        <v>30000</v>
      </c>
      <c r="T20" s="24"/>
      <c r="U20" s="24"/>
      <c r="V20" s="24">
        <v>3</v>
      </c>
      <c r="W20" s="24"/>
      <c r="X20" s="24"/>
      <c r="Y20" s="24">
        <v>0</v>
      </c>
      <c r="Z20" s="25">
        <f t="shared" si="1"/>
        <v>6</v>
      </c>
      <c r="AA20" s="26"/>
      <c r="AB20" s="26"/>
      <c r="AC20" s="163"/>
    </row>
    <row r="21" spans="1:29" ht="18" customHeight="1">
      <c r="A21" s="15">
        <v>15</v>
      </c>
      <c r="B21" s="18"/>
      <c r="C21" s="156"/>
      <c r="D21" s="157"/>
      <c r="E21" s="157"/>
      <c r="F21" s="157"/>
      <c r="G21" s="157"/>
      <c r="H21" s="157"/>
      <c r="I21" s="165"/>
      <c r="J21" s="22"/>
      <c r="K21" s="20"/>
      <c r="L21" s="20"/>
      <c r="M21" s="20"/>
      <c r="N21" s="20"/>
      <c r="O21" s="20"/>
      <c r="P21" s="20"/>
      <c r="Q21" s="20"/>
      <c r="R21" s="15">
        <f t="shared" si="2"/>
        <v>0</v>
      </c>
      <c r="S21" s="158">
        <v>0</v>
      </c>
      <c r="T21" s="24"/>
      <c r="U21" s="24"/>
      <c r="V21" s="24"/>
      <c r="W21" s="24"/>
      <c r="X21" s="24"/>
      <c r="Y21" s="24">
        <v>0</v>
      </c>
      <c r="Z21" s="25">
        <f t="shared" si="1"/>
        <v>6</v>
      </c>
      <c r="AA21" s="26"/>
      <c r="AB21" s="26"/>
      <c r="AC21" s="163"/>
    </row>
    <row r="22" spans="1:29" ht="18" customHeight="1">
      <c r="A22" s="15">
        <v>16</v>
      </c>
      <c r="B22" s="18"/>
      <c r="C22" s="156" t="s">
        <v>149</v>
      </c>
      <c r="D22" s="157" t="s">
        <v>134</v>
      </c>
      <c r="E22" s="157">
        <v>5</v>
      </c>
      <c r="F22" s="157">
        <v>3</v>
      </c>
      <c r="G22" s="157">
        <v>2</v>
      </c>
      <c r="H22" s="157">
        <v>7</v>
      </c>
      <c r="I22" s="165" t="s">
        <v>154</v>
      </c>
      <c r="J22" s="22"/>
      <c r="K22" s="20"/>
      <c r="L22" s="29"/>
      <c r="M22" s="29"/>
      <c r="N22" s="20"/>
      <c r="O22" s="20"/>
      <c r="P22" s="20"/>
      <c r="Q22" s="20">
        <v>1</v>
      </c>
      <c r="R22" s="15">
        <f t="shared" si="2"/>
        <v>5</v>
      </c>
      <c r="S22" s="158">
        <v>30000</v>
      </c>
      <c r="T22" s="24"/>
      <c r="U22" s="24"/>
      <c r="V22" s="24">
        <v>2</v>
      </c>
      <c r="W22" s="24"/>
      <c r="X22" s="24">
        <v>1</v>
      </c>
      <c r="Y22" s="24">
        <v>0</v>
      </c>
      <c r="Z22" s="25">
        <f t="shared" si="1"/>
        <v>1</v>
      </c>
      <c r="AA22" s="26"/>
      <c r="AB22" s="26"/>
      <c r="AC22" s="163"/>
    </row>
    <row r="23" spans="1:26" ht="18" customHeight="1">
      <c r="A23" s="30"/>
      <c r="B23" s="31"/>
      <c r="C23" s="32">
        <f>COUNTA(C7:C22)</f>
        <v>15</v>
      </c>
      <c r="D23" s="33"/>
      <c r="E23" s="198" t="s">
        <v>23</v>
      </c>
      <c r="F23" s="188"/>
      <c r="G23" s="188"/>
      <c r="H23" s="189"/>
      <c r="I23" s="204" t="s">
        <v>128</v>
      </c>
      <c r="J23" s="191"/>
      <c r="K23" s="186" t="s">
        <v>16</v>
      </c>
      <c r="L23" s="187"/>
      <c r="M23" s="188"/>
      <c r="N23" s="189"/>
      <c r="O23" s="34">
        <v>2</v>
      </c>
      <c r="P23" s="205">
        <v>70000</v>
      </c>
      <c r="Q23" s="183"/>
      <c r="R23" s="36" t="s">
        <v>17</v>
      </c>
      <c r="S23" s="37">
        <f>SUM(O23)*P23</f>
        <v>140000</v>
      </c>
      <c r="T23" s="208" t="s">
        <v>100</v>
      </c>
      <c r="U23" s="209"/>
      <c r="V23" s="209"/>
      <c r="W23" s="209"/>
      <c r="X23" s="209"/>
      <c r="Y23" s="209"/>
      <c r="Z23" s="210"/>
    </row>
    <row r="24" spans="1:26" ht="18" customHeight="1">
      <c r="A24" s="38"/>
      <c r="B24" s="38"/>
      <c r="C24" s="57" t="s">
        <v>116</v>
      </c>
      <c r="D24" s="136">
        <v>0</v>
      </c>
      <c r="E24" s="198" t="s">
        <v>24</v>
      </c>
      <c r="F24" s="188"/>
      <c r="G24" s="188"/>
      <c r="H24" s="189"/>
      <c r="I24" s="200" t="s">
        <v>129</v>
      </c>
      <c r="J24" s="191"/>
      <c r="K24" s="186" t="s">
        <v>18</v>
      </c>
      <c r="L24" s="187"/>
      <c r="M24" s="188"/>
      <c r="N24" s="189"/>
      <c r="O24" s="34">
        <v>11</v>
      </c>
      <c r="P24" s="182" t="s">
        <v>19</v>
      </c>
      <c r="Q24" s="183"/>
      <c r="R24" s="40" t="s">
        <v>17</v>
      </c>
      <c r="S24" s="41">
        <f>O24*10000</f>
        <v>110000</v>
      </c>
      <c r="T24" s="211" t="s">
        <v>110</v>
      </c>
      <c r="U24" s="176"/>
      <c r="V24" s="176"/>
      <c r="W24" s="176"/>
      <c r="X24" s="176"/>
      <c r="Y24" s="176"/>
      <c r="Z24" s="176"/>
    </row>
    <row r="25" spans="1:26" ht="18" customHeight="1">
      <c r="A25" s="38"/>
      <c r="B25" s="38"/>
      <c r="C25" s="166" t="s">
        <v>162</v>
      </c>
      <c r="D25" s="167" t="s">
        <v>164</v>
      </c>
      <c r="E25" s="198" t="s">
        <v>25</v>
      </c>
      <c r="F25" s="188"/>
      <c r="G25" s="188"/>
      <c r="H25" s="189"/>
      <c r="I25" s="202">
        <f>(((R29+I26)/10000))+ROUNDDOWN((SUM(R7:R22)/5),0)</f>
        <v>182</v>
      </c>
      <c r="J25" s="203"/>
      <c r="K25" s="186" t="s">
        <v>36</v>
      </c>
      <c r="L25" s="187"/>
      <c r="M25" s="188"/>
      <c r="N25" s="189"/>
      <c r="O25" s="34"/>
      <c r="P25" s="182" t="s">
        <v>19</v>
      </c>
      <c r="Q25" s="183"/>
      <c r="R25" s="40" t="s">
        <v>17</v>
      </c>
      <c r="S25" s="41">
        <f>O25*10000</f>
        <v>0</v>
      </c>
      <c r="T25" s="211" t="s">
        <v>111</v>
      </c>
      <c r="U25" s="176"/>
      <c r="V25" s="176"/>
      <c r="W25" s="176"/>
      <c r="X25" s="176"/>
      <c r="Y25" s="176"/>
      <c r="Z25" s="176"/>
    </row>
    <row r="26" spans="1:26" ht="18" customHeight="1">
      <c r="A26" s="30"/>
      <c r="B26" s="30"/>
      <c r="C26" s="166" t="s">
        <v>163</v>
      </c>
      <c r="D26" s="167" t="s">
        <v>164</v>
      </c>
      <c r="E26" s="198" t="s">
        <v>26</v>
      </c>
      <c r="F26" s="188"/>
      <c r="G26" s="188"/>
      <c r="H26" s="189"/>
      <c r="I26" s="184">
        <v>0</v>
      </c>
      <c r="J26" s="203"/>
      <c r="K26" s="186" t="s">
        <v>20</v>
      </c>
      <c r="L26" s="187"/>
      <c r="M26" s="188"/>
      <c r="N26" s="189"/>
      <c r="O26" s="34"/>
      <c r="P26" s="182" t="s">
        <v>19</v>
      </c>
      <c r="Q26" s="183"/>
      <c r="R26" s="40" t="s">
        <v>17</v>
      </c>
      <c r="S26" s="41">
        <f>O26*10000</f>
        <v>0</v>
      </c>
      <c r="T26" s="211" t="s">
        <v>112</v>
      </c>
      <c r="U26" s="176"/>
      <c r="V26" s="176"/>
      <c r="W26" s="176"/>
      <c r="X26" s="176"/>
      <c r="Y26" s="176"/>
      <c r="Z26" s="176"/>
    </row>
    <row r="27" spans="1:26" ht="18" customHeight="1">
      <c r="A27" s="30"/>
      <c r="B27" s="30"/>
      <c r="C27" s="30"/>
      <c r="D27" s="30"/>
      <c r="E27" s="199" t="s">
        <v>121</v>
      </c>
      <c r="F27" s="197"/>
      <c r="G27" s="197"/>
      <c r="H27" s="197"/>
      <c r="I27" s="184">
        <v>60000</v>
      </c>
      <c r="J27" s="185"/>
      <c r="K27" s="186" t="s">
        <v>35</v>
      </c>
      <c r="L27" s="187"/>
      <c r="M27" s="188"/>
      <c r="N27" s="189"/>
      <c r="O27" s="34"/>
      <c r="P27" s="182" t="s">
        <v>21</v>
      </c>
      <c r="Q27" s="183"/>
      <c r="R27" s="40" t="s">
        <v>17</v>
      </c>
      <c r="S27" s="41">
        <f>O27*50000</f>
        <v>0</v>
      </c>
      <c r="T27" s="177" t="s">
        <v>102</v>
      </c>
      <c r="U27" s="176"/>
      <c r="V27" s="176"/>
      <c r="W27" s="176"/>
      <c r="X27" s="176"/>
      <c r="Y27" s="176"/>
      <c r="Z27" s="176"/>
    </row>
    <row r="28" spans="5:26" ht="18" customHeight="1">
      <c r="E28" s="199" t="s">
        <v>27</v>
      </c>
      <c r="F28" s="197"/>
      <c r="G28" s="197"/>
      <c r="H28" s="197"/>
      <c r="I28" s="200" t="s">
        <v>130</v>
      </c>
      <c r="J28" s="201"/>
      <c r="K28" s="186" t="s">
        <v>34</v>
      </c>
      <c r="L28" s="187"/>
      <c r="M28" s="188"/>
      <c r="N28" s="189"/>
      <c r="O28" s="34"/>
      <c r="P28" s="182" t="s">
        <v>21</v>
      </c>
      <c r="Q28" s="183"/>
      <c r="R28" s="48" t="s">
        <v>17</v>
      </c>
      <c r="S28" s="49">
        <f>O28*50000</f>
        <v>0</v>
      </c>
      <c r="T28" s="178" t="s">
        <v>113</v>
      </c>
      <c r="U28" s="179"/>
      <c r="V28" s="179"/>
      <c r="W28" s="179"/>
      <c r="X28" s="179"/>
      <c r="Y28" s="179"/>
      <c r="Z28" s="180"/>
    </row>
    <row r="29" spans="5:26" ht="21.75" customHeight="1">
      <c r="E29" s="193" t="s">
        <v>37</v>
      </c>
      <c r="F29" s="193"/>
      <c r="G29" s="193"/>
      <c r="H29" s="193"/>
      <c r="I29" s="190" t="s">
        <v>130</v>
      </c>
      <c r="J29" s="191"/>
      <c r="K29" s="196" t="s">
        <v>127</v>
      </c>
      <c r="L29" s="196"/>
      <c r="M29" s="197"/>
      <c r="N29" s="197"/>
      <c r="O29" s="197"/>
      <c r="P29" s="197"/>
      <c r="Q29" s="197"/>
      <c r="R29" s="192">
        <f>SUM(S7:S28)+I26</f>
        <v>1550000</v>
      </c>
      <c r="S29" s="193"/>
      <c r="T29" s="170" t="s">
        <v>101</v>
      </c>
      <c r="U29" s="179"/>
      <c r="V29" s="179"/>
      <c r="W29" s="179"/>
      <c r="X29" s="179"/>
      <c r="Y29" s="179"/>
      <c r="Z29" s="180"/>
    </row>
    <row r="30" spans="11:26" ht="18" customHeight="1">
      <c r="K30" s="159"/>
      <c r="L30" s="159"/>
      <c r="M30" s="113"/>
      <c r="N30" s="113"/>
      <c r="O30" s="113"/>
      <c r="P30" s="113"/>
      <c r="Q30" s="113"/>
      <c r="R30" s="113"/>
      <c r="S30" s="113"/>
      <c r="T30" s="171" t="s">
        <v>114</v>
      </c>
      <c r="U30" s="199"/>
      <c r="V30" s="199"/>
      <c r="W30" s="199"/>
      <c r="X30" s="199"/>
      <c r="Y30" s="199"/>
      <c r="Z30" s="199"/>
    </row>
    <row r="31" spans="11:26" ht="18" customHeight="1">
      <c r="K31" s="113"/>
      <c r="L31" s="113"/>
      <c r="M31" s="113"/>
      <c r="N31" s="113"/>
      <c r="O31" s="113"/>
      <c r="P31" s="113"/>
      <c r="Q31" s="113"/>
      <c r="R31" s="113"/>
      <c r="S31" s="113"/>
      <c r="T31" s="206" t="s">
        <v>108</v>
      </c>
      <c r="U31" s="207"/>
      <c r="V31" s="207"/>
      <c r="W31" s="207"/>
      <c r="X31" s="207"/>
      <c r="Y31" s="207"/>
      <c r="Z31" s="207"/>
    </row>
    <row r="32" spans="11:26" ht="18" customHeight="1">
      <c r="K32" s="113"/>
      <c r="L32" s="113"/>
      <c r="M32" s="113"/>
      <c r="N32" s="113"/>
      <c r="O32" s="113"/>
      <c r="P32" s="113"/>
      <c r="Q32" s="113"/>
      <c r="R32" s="113"/>
      <c r="S32" s="113"/>
      <c r="T32" s="207"/>
      <c r="U32" s="207"/>
      <c r="V32" s="207"/>
      <c r="W32" s="207"/>
      <c r="X32" s="207"/>
      <c r="Y32" s="207"/>
      <c r="Z32" s="207"/>
    </row>
    <row r="33" spans="9:26" ht="18" customHeight="1">
      <c r="I33" s="194" t="s">
        <v>84</v>
      </c>
      <c r="J33" s="195"/>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3</v>
      </c>
      <c r="M34" s="57">
        <v>2</v>
      </c>
      <c r="N34" s="57">
        <v>0</v>
      </c>
      <c r="O34" s="57">
        <v>1</v>
      </c>
      <c r="P34" s="57">
        <v>5</v>
      </c>
      <c r="Q34" s="57">
        <v>3</v>
      </c>
      <c r="R34" s="58">
        <v>3</v>
      </c>
    </row>
    <row r="35" spans="9:18" ht="18" customHeight="1">
      <c r="I35" s="181" t="s">
        <v>88</v>
      </c>
      <c r="J35" s="181"/>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117</v>
      </c>
      <c r="J37" s="181"/>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40">
    <mergeCell ref="T31:Z32"/>
    <mergeCell ref="T23:Z23"/>
    <mergeCell ref="T24:Z24"/>
    <mergeCell ref="T25:Z25"/>
    <mergeCell ref="T26:Z26"/>
    <mergeCell ref="T27:Z27"/>
    <mergeCell ref="T28:Z28"/>
    <mergeCell ref="T29:Z29"/>
    <mergeCell ref="T30:Z30"/>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5">
      <selection activeCell="U15" sqref="U1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62"/>
    </row>
    <row r="2" spans="1:21" ht="18" customHeight="1">
      <c r="A2" s="9"/>
      <c r="B2" s="9"/>
      <c r="C2" s="10"/>
      <c r="D2" s="9"/>
      <c r="E2" s="9"/>
      <c r="F2" s="9"/>
      <c r="G2" s="9"/>
      <c r="H2" s="9"/>
      <c r="I2" s="10"/>
      <c r="J2" s="9"/>
      <c r="K2" s="9"/>
      <c r="L2" s="9"/>
      <c r="M2" s="9"/>
      <c r="N2" s="9"/>
      <c r="O2" s="9"/>
      <c r="P2" s="9"/>
      <c r="Q2" s="9"/>
      <c r="R2" s="9"/>
      <c r="S2" s="11"/>
      <c r="T2" s="14"/>
      <c r="U2" s="62"/>
    </row>
    <row r="3" spans="1:21" ht="18" customHeight="1">
      <c r="A3" s="9"/>
      <c r="B3" s="9"/>
      <c r="C3" s="10"/>
      <c r="D3" s="9"/>
      <c r="E3" s="9"/>
      <c r="F3" s="9"/>
      <c r="G3" s="9"/>
      <c r="H3" s="9"/>
      <c r="I3" s="10"/>
      <c r="J3" s="9"/>
      <c r="K3" s="9"/>
      <c r="L3" s="9"/>
      <c r="M3" s="9"/>
      <c r="N3" s="9"/>
      <c r="O3" s="9"/>
      <c r="P3" s="9"/>
      <c r="Q3" s="9"/>
      <c r="R3" s="9"/>
      <c r="S3" s="11"/>
      <c r="T3" s="14"/>
      <c r="U3" s="62"/>
    </row>
    <row r="4" spans="1:21" ht="18" customHeight="1">
      <c r="A4" s="9"/>
      <c r="B4" s="9"/>
      <c r="C4" s="10"/>
      <c r="D4" s="9"/>
      <c r="E4" s="9"/>
      <c r="F4" s="9"/>
      <c r="G4" s="9"/>
      <c r="H4" s="9"/>
      <c r="I4" s="10"/>
      <c r="J4" s="9"/>
      <c r="K4" s="9"/>
      <c r="L4" s="9"/>
      <c r="M4" s="9"/>
      <c r="N4" s="9"/>
      <c r="O4" s="9"/>
      <c r="P4" s="9"/>
      <c r="Q4" s="9"/>
      <c r="R4" s="9"/>
      <c r="S4" s="11"/>
      <c r="T4" s="14"/>
      <c r="U4" s="62"/>
    </row>
    <row r="5" spans="1:21" ht="18" customHeight="1">
      <c r="A5" s="14"/>
      <c r="B5" s="14"/>
      <c r="C5" s="10"/>
      <c r="D5" s="9"/>
      <c r="E5" s="174" t="s">
        <v>68</v>
      </c>
      <c r="F5" s="174"/>
      <c r="G5" s="174"/>
      <c r="H5" s="174"/>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125</v>
      </c>
    </row>
    <row r="7" spans="1:21" ht="18" customHeight="1">
      <c r="A7" s="15">
        <v>1</v>
      </c>
      <c r="B7" s="18"/>
      <c r="C7" s="156" t="s">
        <v>135</v>
      </c>
      <c r="D7" s="157" t="s">
        <v>131</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3</v>
      </c>
      <c r="U7" s="66"/>
    </row>
    <row r="8" spans="1:21" ht="18" customHeight="1">
      <c r="A8" s="15">
        <v>2</v>
      </c>
      <c r="B8" s="18"/>
      <c r="C8" s="156" t="s">
        <v>136</v>
      </c>
      <c r="D8" s="157" t="s">
        <v>131</v>
      </c>
      <c r="E8" s="20"/>
      <c r="F8" s="20"/>
      <c r="G8" s="20"/>
      <c r="H8" s="20"/>
      <c r="I8" s="21"/>
      <c r="J8" s="68"/>
      <c r="K8" s="20"/>
      <c r="L8" s="20"/>
      <c r="M8" s="20"/>
      <c r="N8" s="20"/>
      <c r="O8" s="20"/>
      <c r="P8" s="20"/>
      <c r="Q8" s="20"/>
      <c r="R8" s="15">
        <f t="shared" si="0"/>
        <v>0</v>
      </c>
      <c r="S8" s="66">
        <v>0</v>
      </c>
      <c r="T8" s="25">
        <f>IF(SpielRoster!R8&gt;=Mannschaft!Z8,"L+1",Mannschaft!Z8-SpielRoster!R8)</f>
        <v>8</v>
      </c>
      <c r="U8" s="66"/>
    </row>
    <row r="9" spans="1:21" ht="18" customHeight="1">
      <c r="A9" s="15">
        <v>3</v>
      </c>
      <c r="B9" s="18"/>
      <c r="C9" s="156" t="s">
        <v>137</v>
      </c>
      <c r="D9" s="157" t="s">
        <v>131</v>
      </c>
      <c r="E9" s="20"/>
      <c r="F9" s="20"/>
      <c r="G9" s="20"/>
      <c r="H9" s="20"/>
      <c r="I9" s="21"/>
      <c r="J9" s="68"/>
      <c r="K9" s="20"/>
      <c r="L9" s="20"/>
      <c r="M9" s="20"/>
      <c r="N9" s="20"/>
      <c r="O9" s="20"/>
      <c r="P9" s="20"/>
      <c r="Q9" s="20"/>
      <c r="R9" s="15">
        <f t="shared" si="0"/>
        <v>0</v>
      </c>
      <c r="S9" s="66">
        <v>0</v>
      </c>
      <c r="T9" s="25">
        <f>IF(SpielRoster!R9&gt;=Mannschaft!Z9,"L+1",Mannschaft!Z9-SpielRoster!R9)</f>
        <v>8</v>
      </c>
      <c r="U9" s="66"/>
    </row>
    <row r="10" spans="1:21" ht="18" customHeight="1">
      <c r="A10" s="15">
        <v>4</v>
      </c>
      <c r="B10" s="18"/>
      <c r="C10" s="156" t="s">
        <v>138</v>
      </c>
      <c r="D10" s="157" t="s">
        <v>131</v>
      </c>
      <c r="E10" s="20"/>
      <c r="F10" s="20"/>
      <c r="G10" s="20"/>
      <c r="H10" s="20"/>
      <c r="I10" s="21"/>
      <c r="J10" s="68"/>
      <c r="K10" s="20"/>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6" t="s">
        <v>139</v>
      </c>
      <c r="D11" s="157" t="s">
        <v>132</v>
      </c>
      <c r="E11" s="20"/>
      <c r="F11" s="20"/>
      <c r="G11" s="20"/>
      <c r="H11" s="20"/>
      <c r="I11" s="21"/>
      <c r="J11" s="68"/>
      <c r="K11" s="20"/>
      <c r="L11" s="20"/>
      <c r="M11" s="20"/>
      <c r="N11" s="20"/>
      <c r="O11" s="20"/>
      <c r="P11" s="20"/>
      <c r="Q11" s="20"/>
      <c r="R11" s="15">
        <f t="shared" si="0"/>
        <v>0</v>
      </c>
      <c r="S11" s="66">
        <v>0</v>
      </c>
      <c r="T11" s="25">
        <f>IF(SpielRoster!R11&gt;=Mannschaft!Z11,"L+1",Mannschaft!Z11-SpielRoster!R11)</f>
        <v>15</v>
      </c>
      <c r="U11" s="66"/>
    </row>
    <row r="12" spans="1:21" ht="18" customHeight="1">
      <c r="A12" s="15">
        <v>6</v>
      </c>
      <c r="B12" s="18"/>
      <c r="C12" s="156" t="s">
        <v>140</v>
      </c>
      <c r="D12" s="157" t="s">
        <v>132</v>
      </c>
      <c r="E12" s="20"/>
      <c r="F12" s="20"/>
      <c r="G12" s="20"/>
      <c r="H12" s="20"/>
      <c r="I12" s="21"/>
      <c r="J12" s="68"/>
      <c r="K12" s="20"/>
      <c r="L12" s="20"/>
      <c r="M12" s="20"/>
      <c r="N12" s="20"/>
      <c r="O12" s="20"/>
      <c r="P12" s="20"/>
      <c r="Q12" s="20"/>
      <c r="R12" s="15">
        <f t="shared" si="0"/>
        <v>0</v>
      </c>
      <c r="S12" s="66">
        <v>0</v>
      </c>
      <c r="T12" s="25">
        <f>IF(SpielRoster!R12&gt;=Mannschaft!Z12,"L+1",Mannschaft!Z12-SpielRoster!R12)</f>
        <v>14</v>
      </c>
      <c r="U12" s="66"/>
    </row>
    <row r="13" spans="1:21" ht="18" customHeight="1">
      <c r="A13" s="15">
        <v>7</v>
      </c>
      <c r="B13" s="18"/>
      <c r="C13" s="156" t="s">
        <v>141</v>
      </c>
      <c r="D13" s="157" t="s">
        <v>133</v>
      </c>
      <c r="E13" s="20"/>
      <c r="F13" s="20"/>
      <c r="G13" s="20"/>
      <c r="H13" s="20"/>
      <c r="I13" s="21"/>
      <c r="J13" s="68"/>
      <c r="K13" s="20"/>
      <c r="L13" s="20"/>
      <c r="M13" s="20"/>
      <c r="N13" s="20"/>
      <c r="O13" s="20"/>
      <c r="P13" s="20"/>
      <c r="Q13" s="20"/>
      <c r="R13" s="15">
        <f t="shared" si="0"/>
        <v>0</v>
      </c>
      <c r="S13" s="66">
        <v>0</v>
      </c>
      <c r="T13" s="25">
        <f>IF(SpielRoster!R13&gt;=Mannschaft!Z13,"L+1",Mannschaft!Z13-SpielRoster!R13)</f>
        <v>12</v>
      </c>
      <c r="U13" s="66"/>
    </row>
    <row r="14" spans="1:21" ht="18" customHeight="1">
      <c r="A14" s="15">
        <v>8</v>
      </c>
      <c r="B14" s="18"/>
      <c r="C14" s="156" t="s">
        <v>142</v>
      </c>
      <c r="D14" s="157" t="s">
        <v>133</v>
      </c>
      <c r="E14" s="20"/>
      <c r="F14" s="20"/>
      <c r="G14" s="20"/>
      <c r="H14" s="20"/>
      <c r="I14" s="21"/>
      <c r="J14" s="68"/>
      <c r="K14" s="20"/>
      <c r="L14" s="20"/>
      <c r="M14" s="20"/>
      <c r="N14" s="20"/>
      <c r="O14" s="20"/>
      <c r="P14" s="20"/>
      <c r="Q14" s="20"/>
      <c r="R14" s="15">
        <f t="shared" si="0"/>
        <v>0</v>
      </c>
      <c r="S14" s="66">
        <v>0</v>
      </c>
      <c r="T14" s="25">
        <f>IF(SpielRoster!R14&gt;=Mannschaft!Z14,"L+1",Mannschaft!Z14-SpielRoster!R14)</f>
        <v>8</v>
      </c>
      <c r="U14" s="66"/>
    </row>
    <row r="15" spans="1:21" ht="18" customHeight="1">
      <c r="A15" s="15">
        <v>9</v>
      </c>
      <c r="B15" s="18"/>
      <c r="C15" s="156" t="s">
        <v>143</v>
      </c>
      <c r="D15" s="157" t="s">
        <v>134</v>
      </c>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6" t="s">
        <v>144</v>
      </c>
      <c r="D16" s="157" t="s">
        <v>134</v>
      </c>
      <c r="E16" s="20"/>
      <c r="F16" s="20"/>
      <c r="G16" s="20"/>
      <c r="H16" s="20"/>
      <c r="I16" s="21"/>
      <c r="J16" s="68"/>
      <c r="K16" s="20"/>
      <c r="L16" s="20"/>
      <c r="M16" s="20"/>
      <c r="N16" s="20"/>
      <c r="O16" s="20"/>
      <c r="P16" s="20"/>
      <c r="Q16" s="20"/>
      <c r="R16" s="15">
        <f t="shared" si="0"/>
        <v>0</v>
      </c>
      <c r="S16" s="66">
        <v>0</v>
      </c>
      <c r="T16" s="25">
        <f>IF(SpielRoster!R16&gt;=Mannschaft!Z16,"L+1",Mannschaft!Z16-SpielRoster!R16)</f>
        <v>8</v>
      </c>
      <c r="U16" s="66"/>
    </row>
    <row r="17" spans="1:21" ht="18" customHeight="1">
      <c r="A17" s="15">
        <v>11</v>
      </c>
      <c r="B17" s="18"/>
      <c r="C17" s="156" t="s">
        <v>145</v>
      </c>
      <c r="D17" s="157" t="s">
        <v>134</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C18" s="156" t="s">
        <v>146</v>
      </c>
      <c r="D18" s="157" t="s">
        <v>134</v>
      </c>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6" t="s">
        <v>147</v>
      </c>
      <c r="D19" s="157" t="s">
        <v>134</v>
      </c>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6" t="s">
        <v>148</v>
      </c>
      <c r="D20" s="157" t="s">
        <v>134</v>
      </c>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6"/>
      <c r="D21" s="157"/>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6" t="s">
        <v>149</v>
      </c>
      <c r="D22" s="157" t="s">
        <v>134</v>
      </c>
      <c r="E22" s="20"/>
      <c r="F22" s="20"/>
      <c r="G22" s="20"/>
      <c r="H22" s="20"/>
      <c r="I22" s="21"/>
      <c r="J22" s="68"/>
      <c r="K22" s="20"/>
      <c r="L22" s="20"/>
      <c r="M22" s="20"/>
      <c r="N22" s="29"/>
      <c r="O22" s="20"/>
      <c r="P22" s="20"/>
      <c r="Q22" s="20"/>
      <c r="R22" s="15">
        <f t="shared" si="0"/>
        <v>0</v>
      </c>
      <c r="S22" s="66">
        <v>0</v>
      </c>
      <c r="T22" s="25">
        <f>IF(SpielRoster!R22&gt;=Mannschaft!Z22,"L+1",Mannschaft!Z22-SpielRoster!R22)</f>
        <v>1</v>
      </c>
      <c r="U22" s="66"/>
    </row>
    <row r="23" spans="1:21" ht="18" customHeight="1">
      <c r="A23" s="69"/>
      <c r="B23" s="69"/>
      <c r="C23" s="70" t="s">
        <v>40</v>
      </c>
      <c r="D23" s="71"/>
      <c r="E23" s="190" t="s">
        <v>23</v>
      </c>
      <c r="F23" s="183"/>
      <c r="G23" s="183"/>
      <c r="H23" s="203"/>
      <c r="I23" s="204" t="s">
        <v>128</v>
      </c>
      <c r="J23" s="191"/>
      <c r="K23" s="186" t="s">
        <v>16</v>
      </c>
      <c r="L23" s="187"/>
      <c r="M23" s="188"/>
      <c r="N23" s="189"/>
      <c r="O23" s="47"/>
      <c r="P23" s="218">
        <v>60000</v>
      </c>
      <c r="Q23" s="175"/>
      <c r="R23" s="73" t="s">
        <v>17</v>
      </c>
      <c r="S23" s="74">
        <f>SUM(S7:S22)</f>
        <v>0</v>
      </c>
      <c r="U23" s="62"/>
    </row>
    <row r="24" spans="1:21" ht="18" customHeight="1">
      <c r="A24" s="75"/>
      <c r="B24" s="75"/>
      <c r="C24" s="76" t="s">
        <v>41</v>
      </c>
      <c r="D24" s="77"/>
      <c r="E24" s="190" t="s">
        <v>24</v>
      </c>
      <c r="F24" s="183"/>
      <c r="G24" s="183"/>
      <c r="H24" s="203"/>
      <c r="I24" s="200" t="s">
        <v>129</v>
      </c>
      <c r="J24" s="191"/>
      <c r="K24" s="186" t="s">
        <v>18</v>
      </c>
      <c r="L24" s="187"/>
      <c r="M24" s="188"/>
      <c r="N24" s="189"/>
      <c r="O24" s="47"/>
      <c r="P24" s="175" t="s">
        <v>19</v>
      </c>
      <c r="Q24" s="175"/>
      <c r="R24" s="73" t="s">
        <v>17</v>
      </c>
      <c r="S24" s="72">
        <f>O24*10000</f>
        <v>0</v>
      </c>
      <c r="U24" s="62"/>
    </row>
    <row r="25" spans="1:21" ht="18" customHeight="1">
      <c r="A25" s="75"/>
      <c r="B25" s="75"/>
      <c r="C25" s="70" t="s">
        <v>42</v>
      </c>
      <c r="D25" s="78"/>
      <c r="E25" s="212" t="s">
        <v>85</v>
      </c>
      <c r="F25" s="214"/>
      <c r="G25" s="183"/>
      <c r="H25" s="203"/>
      <c r="I25" s="172"/>
      <c r="J25" s="173"/>
      <c r="K25" s="186" t="s">
        <v>36</v>
      </c>
      <c r="L25" s="187"/>
      <c r="M25" s="188"/>
      <c r="N25" s="189"/>
      <c r="O25" s="47"/>
      <c r="P25" s="219"/>
      <c r="Q25" s="175"/>
      <c r="R25" s="220"/>
      <c r="S25" s="79"/>
      <c r="U25" s="62"/>
    </row>
    <row r="26" spans="1:21" ht="18" customHeight="1">
      <c r="A26" s="69"/>
      <c r="B26" s="69"/>
      <c r="C26" s="80" t="s">
        <v>43</v>
      </c>
      <c r="D26" s="81" t="s">
        <v>119</v>
      </c>
      <c r="E26" s="212" t="s">
        <v>63</v>
      </c>
      <c r="F26" s="213"/>
      <c r="G26" s="213"/>
      <c r="H26" s="214"/>
      <c r="I26" s="184">
        <v>0</v>
      </c>
      <c r="J26" s="203"/>
      <c r="K26" s="186" t="s">
        <v>20</v>
      </c>
      <c r="L26" s="187"/>
      <c r="M26" s="188"/>
      <c r="N26" s="189"/>
      <c r="O26" s="47"/>
      <c r="P26" s="175" t="s">
        <v>19</v>
      </c>
      <c r="Q26" s="175"/>
      <c r="R26" s="73" t="s">
        <v>17</v>
      </c>
      <c r="S26" s="72">
        <f>O26*10000</f>
        <v>0</v>
      </c>
      <c r="U26" s="62"/>
    </row>
    <row r="27" spans="1:21" ht="18" customHeight="1">
      <c r="A27" s="69"/>
      <c r="B27" s="69"/>
      <c r="C27" s="82" t="s">
        <v>87</v>
      </c>
      <c r="D27" s="66"/>
      <c r="E27" s="190" t="s">
        <v>121</v>
      </c>
      <c r="F27" s="183"/>
      <c r="G27" s="183"/>
      <c r="H27" s="203"/>
      <c r="I27" s="184"/>
      <c r="J27" s="185"/>
      <c r="K27" s="186" t="s">
        <v>35</v>
      </c>
      <c r="L27" s="187"/>
      <c r="M27" s="188"/>
      <c r="N27" s="189"/>
      <c r="O27" s="47"/>
      <c r="P27" s="175" t="s">
        <v>21</v>
      </c>
      <c r="Q27" s="175"/>
      <c r="R27" s="73" t="s">
        <v>17</v>
      </c>
      <c r="S27" s="72">
        <f>O27*50000</f>
        <v>0</v>
      </c>
      <c r="U27" s="62"/>
    </row>
    <row r="28" spans="1:21" ht="18" customHeight="1">
      <c r="A28" s="69"/>
      <c r="B28" s="69"/>
      <c r="C28" s="62"/>
      <c r="D28" s="69"/>
      <c r="E28" s="190" t="s">
        <v>27</v>
      </c>
      <c r="F28" s="183"/>
      <c r="G28" s="183"/>
      <c r="H28" s="203"/>
      <c r="I28" s="200" t="s">
        <v>130</v>
      </c>
      <c r="J28" s="201"/>
      <c r="K28" s="186" t="s">
        <v>34</v>
      </c>
      <c r="L28" s="187"/>
      <c r="M28" s="188"/>
      <c r="N28" s="189"/>
      <c r="O28" s="47"/>
      <c r="P28" s="175" t="s">
        <v>21</v>
      </c>
      <c r="Q28" s="175"/>
      <c r="R28" s="73" t="s">
        <v>17</v>
      </c>
      <c r="S28" s="72">
        <f>O28*50000</f>
        <v>0</v>
      </c>
      <c r="U28" s="62"/>
    </row>
    <row r="29" spans="1:21" ht="21.75" customHeight="1" hidden="1">
      <c r="A29" s="63"/>
      <c r="B29" s="63"/>
      <c r="C29" s="62"/>
      <c r="D29" s="63"/>
      <c r="E29" s="63"/>
      <c r="F29" s="63"/>
      <c r="G29" s="63"/>
      <c r="H29" s="63"/>
      <c r="I29" s="190" t="s">
        <v>130</v>
      </c>
      <c r="J29" s="203"/>
      <c r="K29" s="216" t="s">
        <v>22</v>
      </c>
      <c r="L29" s="216"/>
      <c r="M29" s="217"/>
      <c r="N29" s="217"/>
      <c r="O29" s="217"/>
      <c r="P29" s="217"/>
      <c r="Q29" s="217"/>
      <c r="R29" s="218">
        <f>SUM(S7:S28)</f>
        <v>0</v>
      </c>
      <c r="S29" s="175"/>
      <c r="U29" s="62"/>
    </row>
    <row r="30" spans="1:21" ht="18" customHeight="1">
      <c r="A30" s="63"/>
      <c r="B30" s="63"/>
      <c r="C30" s="62"/>
      <c r="D30" s="70" t="s">
        <v>44</v>
      </c>
      <c r="E30" s="80"/>
      <c r="F30" s="80" t="s">
        <v>33</v>
      </c>
      <c r="G30" s="80"/>
      <c r="H30" s="63"/>
      <c r="I30" s="215"/>
      <c r="J30" s="191"/>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60"/>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60"/>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30">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I29:J29"/>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8">
      <selection activeCell="L34" sqref="L34:R3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31</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c r="J7" s="22"/>
      <c r="K7" s="20">
        <v>0</v>
      </c>
      <c r="L7" s="20">
        <v>0</v>
      </c>
      <c r="M7" s="20"/>
      <c r="N7" s="20"/>
      <c r="O7" s="20"/>
      <c r="P7" s="20"/>
      <c r="Q7" s="20"/>
      <c r="R7" s="15">
        <v>9</v>
      </c>
      <c r="S7" s="23">
        <v>0</v>
      </c>
      <c r="T7" s="15"/>
      <c r="U7" s="15"/>
      <c r="V7" s="15"/>
      <c r="W7" s="15"/>
      <c r="X7" s="15"/>
      <c r="Y7" s="15"/>
    </row>
    <row r="8" spans="1:25" ht="18" customHeight="1">
      <c r="A8" s="15">
        <v>2</v>
      </c>
      <c r="B8" s="94"/>
      <c r="C8" s="156"/>
      <c r="D8" s="157"/>
      <c r="E8" s="20"/>
      <c r="F8" s="20"/>
      <c r="G8" s="20"/>
      <c r="H8" s="20"/>
      <c r="I8" s="27"/>
      <c r="J8" s="22"/>
      <c r="K8" s="20">
        <v>0</v>
      </c>
      <c r="L8" s="20">
        <v>0</v>
      </c>
      <c r="M8" s="20"/>
      <c r="N8" s="20"/>
      <c r="O8" s="20"/>
      <c r="P8" s="20"/>
      <c r="Q8" s="20"/>
      <c r="R8" s="15">
        <v>0</v>
      </c>
      <c r="S8" s="23">
        <v>0</v>
      </c>
      <c r="T8" s="15"/>
      <c r="U8" s="15"/>
      <c r="V8" s="15"/>
      <c r="W8" s="15"/>
      <c r="X8" s="15"/>
      <c r="Y8" s="15"/>
    </row>
    <row r="9" spans="1:25" ht="18" customHeight="1">
      <c r="A9" s="15">
        <v>3</v>
      </c>
      <c r="B9" s="94"/>
      <c r="C9" s="156"/>
      <c r="D9" s="157"/>
      <c r="E9" s="20"/>
      <c r="F9" s="20"/>
      <c r="G9" s="20"/>
      <c r="H9" s="20"/>
      <c r="I9" s="27"/>
      <c r="J9" s="22"/>
      <c r="K9" s="20">
        <v>0</v>
      </c>
      <c r="L9" s="20">
        <v>0</v>
      </c>
      <c r="M9" s="20"/>
      <c r="N9" s="20"/>
      <c r="O9" s="20"/>
      <c r="P9" s="20"/>
      <c r="Q9" s="20"/>
      <c r="R9" s="15">
        <v>2</v>
      </c>
      <c r="S9" s="23">
        <v>0</v>
      </c>
      <c r="T9" s="15"/>
      <c r="U9" s="15"/>
      <c r="V9" s="15"/>
      <c r="W9" s="15"/>
      <c r="X9" s="15"/>
      <c r="Y9" s="15"/>
    </row>
    <row r="10" spans="1:25" ht="18" customHeight="1">
      <c r="A10" s="15">
        <v>4</v>
      </c>
      <c r="B10" s="94"/>
      <c r="C10" s="156"/>
      <c r="D10" s="157"/>
      <c r="E10" s="20"/>
      <c r="F10" s="20"/>
      <c r="G10" s="20"/>
      <c r="H10" s="20"/>
      <c r="I10" s="27"/>
      <c r="J10" s="22"/>
      <c r="K10" s="20">
        <v>0</v>
      </c>
      <c r="L10" s="20">
        <v>0</v>
      </c>
      <c r="M10" s="20"/>
      <c r="N10" s="20"/>
      <c r="O10" s="20"/>
      <c r="P10" s="20"/>
      <c r="Q10" s="20"/>
      <c r="R10" s="15">
        <v>2</v>
      </c>
      <c r="S10" s="23">
        <v>0</v>
      </c>
      <c r="T10" s="15"/>
      <c r="U10" s="15"/>
      <c r="V10" s="15"/>
      <c r="W10" s="15"/>
      <c r="X10" s="15"/>
      <c r="Y10" s="15"/>
    </row>
    <row r="11" spans="1:25" ht="18" customHeight="1">
      <c r="A11" s="15">
        <v>5</v>
      </c>
      <c r="B11" s="94"/>
      <c r="C11" s="156"/>
      <c r="D11" s="157"/>
      <c r="E11" s="20"/>
      <c r="F11" s="20"/>
      <c r="G11" s="20"/>
      <c r="H11" s="20"/>
      <c r="I11" s="27"/>
      <c r="J11" s="22"/>
      <c r="K11" s="20">
        <v>0</v>
      </c>
      <c r="L11" s="20">
        <v>0</v>
      </c>
      <c r="M11" s="20"/>
      <c r="N11" s="20"/>
      <c r="O11" s="20"/>
      <c r="P11" s="20"/>
      <c r="Q11" s="20"/>
      <c r="R11" s="15">
        <v>3</v>
      </c>
      <c r="S11" s="23">
        <v>0</v>
      </c>
      <c r="T11" s="15"/>
      <c r="U11" s="15"/>
      <c r="V11" s="15"/>
      <c r="W11" s="15"/>
      <c r="X11" s="15"/>
      <c r="Y11" s="15"/>
    </row>
    <row r="12" spans="1:25" ht="18" customHeight="1">
      <c r="A12" s="15">
        <v>6</v>
      </c>
      <c r="B12" s="94"/>
      <c r="C12" s="156"/>
      <c r="D12" s="157"/>
      <c r="E12" s="20"/>
      <c r="F12" s="20"/>
      <c r="G12" s="20"/>
      <c r="H12" s="20"/>
      <c r="I12" s="27"/>
      <c r="J12" s="22"/>
      <c r="K12" s="20">
        <v>0</v>
      </c>
      <c r="L12" s="20">
        <v>0</v>
      </c>
      <c r="M12" s="20"/>
      <c r="N12" s="20"/>
      <c r="O12" s="20"/>
      <c r="P12" s="20"/>
      <c r="Q12" s="20"/>
      <c r="R12" s="15">
        <v>7</v>
      </c>
      <c r="S12" s="23">
        <v>0</v>
      </c>
      <c r="T12" s="15"/>
      <c r="U12" s="15"/>
      <c r="V12" s="15"/>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v>2</v>
      </c>
      <c r="S13" s="23">
        <v>0</v>
      </c>
      <c r="T13" s="15"/>
      <c r="U13" s="15"/>
      <c r="V13" s="15"/>
      <c r="W13" s="15"/>
      <c r="X13" s="15"/>
      <c r="Y13" s="15"/>
    </row>
    <row r="14" spans="1:25" ht="18" customHeight="1">
      <c r="A14" s="15">
        <v>8</v>
      </c>
      <c r="B14" s="94"/>
      <c r="C14" s="156"/>
      <c r="D14" s="157"/>
      <c r="E14" s="20"/>
      <c r="F14" s="20"/>
      <c r="G14" s="20"/>
      <c r="H14" s="20"/>
      <c r="I14" s="27"/>
      <c r="J14" s="22"/>
      <c r="K14" s="20">
        <v>0</v>
      </c>
      <c r="L14" s="20">
        <v>0</v>
      </c>
      <c r="M14" s="20"/>
      <c r="N14" s="20"/>
      <c r="O14" s="20"/>
      <c r="P14" s="20"/>
      <c r="Q14" s="20"/>
      <c r="R14" s="15">
        <v>3</v>
      </c>
      <c r="S14" s="23">
        <v>0</v>
      </c>
      <c r="T14" s="15"/>
      <c r="U14" s="15"/>
      <c r="V14" s="15"/>
      <c r="W14" s="15"/>
      <c r="X14" s="15"/>
      <c r="Y14" s="15"/>
    </row>
    <row r="15" spans="1:25" ht="18" customHeight="1">
      <c r="A15" s="15">
        <v>9</v>
      </c>
      <c r="B15" s="94"/>
      <c r="C15" s="156"/>
      <c r="D15" s="157"/>
      <c r="E15" s="20"/>
      <c r="F15" s="20"/>
      <c r="G15" s="20"/>
      <c r="H15" s="20"/>
      <c r="I15" s="27"/>
      <c r="J15" s="22"/>
      <c r="K15" s="20">
        <v>0</v>
      </c>
      <c r="L15" s="20">
        <v>0</v>
      </c>
      <c r="M15" s="20"/>
      <c r="N15" s="20"/>
      <c r="O15" s="20"/>
      <c r="P15" s="20"/>
      <c r="Q15" s="20"/>
      <c r="R15" s="15">
        <v>0</v>
      </c>
      <c r="S15" s="23">
        <v>0</v>
      </c>
      <c r="T15" s="15"/>
      <c r="U15" s="15"/>
      <c r="V15" s="15"/>
      <c r="W15" s="15"/>
      <c r="X15" s="15"/>
      <c r="Y15" s="15"/>
    </row>
    <row r="16" spans="1:25" ht="18" customHeight="1">
      <c r="A16" s="15">
        <v>10</v>
      </c>
      <c r="B16" s="94"/>
      <c r="C16" s="156"/>
      <c r="D16" s="157"/>
      <c r="E16" s="20"/>
      <c r="F16" s="20"/>
      <c r="G16" s="20"/>
      <c r="H16" s="20"/>
      <c r="I16" s="27"/>
      <c r="J16" s="22"/>
      <c r="K16" s="20">
        <v>0</v>
      </c>
      <c r="L16" s="20">
        <v>0</v>
      </c>
      <c r="M16" s="20"/>
      <c r="N16" s="20"/>
      <c r="O16" s="20"/>
      <c r="P16" s="20"/>
      <c r="Q16" s="20"/>
      <c r="R16" s="15">
        <v>3</v>
      </c>
      <c r="S16" s="23">
        <v>0</v>
      </c>
      <c r="T16" s="15"/>
      <c r="U16" s="15"/>
      <c r="V16" s="15"/>
      <c r="W16" s="15"/>
      <c r="X16" s="15"/>
      <c r="Y16" s="15"/>
    </row>
    <row r="17" spans="1:25" ht="18" customHeight="1">
      <c r="A17" s="15">
        <v>11</v>
      </c>
      <c r="B17" s="94"/>
      <c r="C17" s="156"/>
      <c r="D17" s="157"/>
      <c r="E17" s="20"/>
      <c r="F17" s="20"/>
      <c r="G17" s="20"/>
      <c r="H17" s="20"/>
      <c r="I17" s="27"/>
      <c r="J17" s="22"/>
      <c r="K17" s="20">
        <v>0</v>
      </c>
      <c r="L17" s="20">
        <v>0</v>
      </c>
      <c r="M17" s="20"/>
      <c r="N17" s="20"/>
      <c r="O17" s="20"/>
      <c r="P17" s="20"/>
      <c r="Q17" s="20"/>
      <c r="R17" s="15">
        <v>0</v>
      </c>
      <c r="S17" s="23">
        <v>0</v>
      </c>
      <c r="T17" s="15"/>
      <c r="U17" s="15"/>
      <c r="V17" s="15"/>
      <c r="W17" s="15"/>
      <c r="X17" s="15"/>
      <c r="Y17" s="15"/>
    </row>
    <row r="18" spans="1:25" ht="18" customHeight="1">
      <c r="A18" s="15">
        <v>12</v>
      </c>
      <c r="B18" s="94"/>
      <c r="C18" s="156"/>
      <c r="D18" s="157"/>
      <c r="E18" s="20"/>
      <c r="F18" s="20"/>
      <c r="G18" s="20"/>
      <c r="H18" s="20"/>
      <c r="I18" s="27"/>
      <c r="J18" s="22"/>
      <c r="K18" s="20">
        <v>0</v>
      </c>
      <c r="L18" s="20">
        <v>0</v>
      </c>
      <c r="M18" s="20"/>
      <c r="N18" s="20"/>
      <c r="O18" s="20"/>
      <c r="P18" s="20"/>
      <c r="Q18" s="20"/>
      <c r="R18" s="15">
        <v>0</v>
      </c>
      <c r="S18" s="23">
        <v>0</v>
      </c>
      <c r="T18" s="15"/>
      <c r="U18" s="15"/>
      <c r="V18" s="15"/>
      <c r="W18" s="15"/>
      <c r="X18" s="15"/>
      <c r="Y18" s="15"/>
    </row>
    <row r="19" spans="1:25" ht="18" customHeight="1">
      <c r="A19" s="15">
        <v>13</v>
      </c>
      <c r="B19" s="94"/>
      <c r="C19" s="156"/>
      <c r="D19" s="157"/>
      <c r="E19" s="20"/>
      <c r="F19" s="20"/>
      <c r="G19" s="20"/>
      <c r="H19" s="20"/>
      <c r="I19" s="27"/>
      <c r="J19" s="22"/>
      <c r="K19" s="20">
        <v>0</v>
      </c>
      <c r="L19" s="20">
        <v>0</v>
      </c>
      <c r="M19" s="20"/>
      <c r="N19" s="20"/>
      <c r="O19" s="20"/>
      <c r="P19" s="20"/>
      <c r="Q19" s="20"/>
      <c r="R19" s="15">
        <v>0</v>
      </c>
      <c r="S19" s="23">
        <v>0</v>
      </c>
      <c r="T19" s="15"/>
      <c r="U19" s="15"/>
      <c r="V19" s="15"/>
      <c r="W19" s="15"/>
      <c r="X19" s="15"/>
      <c r="Y19" s="15"/>
    </row>
    <row r="20" spans="1:25" ht="18" customHeight="1">
      <c r="A20" s="15">
        <v>14</v>
      </c>
      <c r="B20" s="94"/>
      <c r="C20" s="156"/>
      <c r="D20" s="157"/>
      <c r="E20" s="20"/>
      <c r="F20" s="20"/>
      <c r="G20" s="20"/>
      <c r="H20" s="20"/>
      <c r="I20" s="27"/>
      <c r="J20" s="22"/>
      <c r="K20" s="20">
        <v>0</v>
      </c>
      <c r="L20" s="20">
        <v>0</v>
      </c>
      <c r="M20" s="20"/>
      <c r="N20" s="20"/>
      <c r="O20" s="20"/>
      <c r="P20" s="20"/>
      <c r="Q20" s="20"/>
      <c r="R20" s="15">
        <v>0</v>
      </c>
      <c r="S20" s="23">
        <v>0</v>
      </c>
      <c r="T20" s="15"/>
      <c r="U20" s="15"/>
      <c r="V20" s="15"/>
      <c r="W20" s="15"/>
      <c r="X20" s="15"/>
      <c r="Y20" s="15"/>
    </row>
    <row r="21" spans="1:25" ht="18" customHeight="1">
      <c r="A21" s="15">
        <v>15</v>
      </c>
      <c r="B21" s="94"/>
      <c r="C21" s="156"/>
      <c r="D21" s="157"/>
      <c r="E21" s="20"/>
      <c r="F21" s="20"/>
      <c r="G21" s="20"/>
      <c r="H21" s="20"/>
      <c r="I21" s="27"/>
      <c r="J21" s="22"/>
      <c r="K21" s="20">
        <v>0</v>
      </c>
      <c r="L21" s="20">
        <v>0</v>
      </c>
      <c r="M21" s="20"/>
      <c r="N21" s="20"/>
      <c r="O21" s="20"/>
      <c r="P21" s="20"/>
      <c r="Q21" s="20"/>
      <c r="R21" s="15">
        <v>0</v>
      </c>
      <c r="S21" s="23">
        <v>0</v>
      </c>
      <c r="T21" s="15"/>
      <c r="U21" s="15"/>
      <c r="V21" s="15"/>
      <c r="W21" s="15"/>
      <c r="X21" s="15"/>
      <c r="Y21" s="15"/>
    </row>
    <row r="22" spans="1:25" ht="18" customHeight="1">
      <c r="A22" s="15">
        <v>16</v>
      </c>
      <c r="B22" s="94"/>
      <c r="C22" s="156"/>
      <c r="D22" s="157"/>
      <c r="E22" s="20"/>
      <c r="F22" s="20"/>
      <c r="G22" s="20"/>
      <c r="H22" s="20"/>
      <c r="I22" s="27"/>
      <c r="J22" s="22"/>
      <c r="K22" s="20">
        <v>0</v>
      </c>
      <c r="L22" s="20">
        <v>0</v>
      </c>
      <c r="M22" s="20"/>
      <c r="N22" s="29"/>
      <c r="O22" s="20"/>
      <c r="P22" s="20"/>
      <c r="Q22" s="20"/>
      <c r="R22" s="15">
        <v>0</v>
      </c>
      <c r="S22" s="23">
        <v>0</v>
      </c>
      <c r="T22" s="15"/>
      <c r="U22" s="15"/>
      <c r="V22" s="15"/>
      <c r="W22" s="15"/>
      <c r="X22" s="15"/>
      <c r="Y22" s="15"/>
    </row>
    <row r="23" spans="1:19" ht="18" customHeight="1">
      <c r="A23" s="95"/>
      <c r="B23" s="31"/>
      <c r="C23" s="32">
        <f>COUNTA(C7:C22)</f>
        <v>0</v>
      </c>
      <c r="D23" s="33"/>
      <c r="E23" s="198" t="s">
        <v>23</v>
      </c>
      <c r="F23" s="188"/>
      <c r="G23" s="188"/>
      <c r="H23" s="189"/>
      <c r="I23" s="204" t="s">
        <v>128</v>
      </c>
      <c r="J23" s="191"/>
      <c r="K23" s="186" t="s">
        <v>16</v>
      </c>
      <c r="L23" s="187"/>
      <c r="M23" s="188"/>
      <c r="N23" s="189"/>
      <c r="O23" s="34"/>
      <c r="P23" s="205">
        <v>0</v>
      </c>
      <c r="Q23" s="183"/>
      <c r="R23" s="36" t="s">
        <v>17</v>
      </c>
      <c r="S23" s="37">
        <f>SUM(O23)*P23</f>
        <v>0</v>
      </c>
    </row>
    <row r="24" spans="1:19" ht="18" customHeight="1">
      <c r="A24" s="96"/>
      <c r="B24" s="38"/>
      <c r="C24" s="57" t="s">
        <v>116</v>
      </c>
      <c r="D24" s="136">
        <v>0</v>
      </c>
      <c r="E24" s="198" t="s">
        <v>24</v>
      </c>
      <c r="F24" s="188"/>
      <c r="G24" s="188"/>
      <c r="H24" s="189"/>
      <c r="I24" s="200" t="s">
        <v>129</v>
      </c>
      <c r="J24" s="191"/>
      <c r="K24" s="186" t="s">
        <v>18</v>
      </c>
      <c r="L24" s="187"/>
      <c r="M24" s="188"/>
      <c r="N24" s="189"/>
      <c r="O24" s="34"/>
      <c r="P24" s="182" t="s">
        <v>19</v>
      </c>
      <c r="Q24" s="183"/>
      <c r="R24" s="40" t="s">
        <v>17</v>
      </c>
      <c r="S24" s="41">
        <f>O24*10000</f>
        <v>0</v>
      </c>
    </row>
    <row r="25" spans="1:19" ht="18" customHeight="1">
      <c r="A25" s="96"/>
      <c r="B25" s="38"/>
      <c r="C25" s="42"/>
      <c r="D25" s="43"/>
      <c r="E25" s="198" t="s">
        <v>25</v>
      </c>
      <c r="F25" s="188"/>
      <c r="G25" s="188"/>
      <c r="H25" s="189"/>
      <c r="I25" s="202">
        <v>11</v>
      </c>
      <c r="J25" s="203"/>
      <c r="K25" s="186" t="s">
        <v>36</v>
      </c>
      <c r="L25" s="187"/>
      <c r="M25" s="188"/>
      <c r="N25" s="189"/>
      <c r="O25" s="34"/>
      <c r="P25" s="182" t="s">
        <v>19</v>
      </c>
      <c r="Q25" s="183"/>
      <c r="R25" s="40" t="s">
        <v>17</v>
      </c>
      <c r="S25" s="41">
        <f>O25*10000</f>
        <v>0</v>
      </c>
    </row>
    <row r="26" spans="1:19" ht="18" customHeight="1">
      <c r="A26" s="97"/>
      <c r="B26" s="30"/>
      <c r="C26" s="44"/>
      <c r="D26" s="45"/>
      <c r="E26" s="198" t="s">
        <v>63</v>
      </c>
      <c r="F26" s="188"/>
      <c r="G26" s="188"/>
      <c r="H26" s="189"/>
      <c r="I26" s="184">
        <v>0</v>
      </c>
      <c r="J26" s="203"/>
      <c r="K26" s="186" t="s">
        <v>20</v>
      </c>
      <c r="L26" s="187"/>
      <c r="M26" s="188"/>
      <c r="N26" s="189"/>
      <c r="O26" s="34"/>
      <c r="P26" s="182" t="s">
        <v>19</v>
      </c>
      <c r="Q26" s="183"/>
      <c r="R26" s="40" t="s">
        <v>17</v>
      </c>
      <c r="S26" s="41">
        <f>O26*10000</f>
        <v>0</v>
      </c>
    </row>
    <row r="27" spans="1:19" ht="18" customHeight="1">
      <c r="A27" s="30"/>
      <c r="B27" s="30"/>
      <c r="C27" s="30"/>
      <c r="D27" s="30"/>
      <c r="E27" s="199" t="s">
        <v>27</v>
      </c>
      <c r="F27" s="197"/>
      <c r="G27" s="197"/>
      <c r="H27" s="197"/>
      <c r="I27" s="200" t="s">
        <v>130</v>
      </c>
      <c r="J27" s="201"/>
      <c r="K27" s="186" t="s">
        <v>35</v>
      </c>
      <c r="L27" s="187"/>
      <c r="M27" s="188"/>
      <c r="N27" s="189"/>
      <c r="O27" s="34"/>
      <c r="P27" s="182" t="s">
        <v>21</v>
      </c>
      <c r="Q27" s="183"/>
      <c r="R27" s="40" t="s">
        <v>17</v>
      </c>
      <c r="S27" s="41">
        <f>O27*50000</f>
        <v>0</v>
      </c>
    </row>
    <row r="28" spans="5:19" ht="18" customHeight="1">
      <c r="E28" s="193" t="s">
        <v>37</v>
      </c>
      <c r="F28" s="193"/>
      <c r="G28" s="193"/>
      <c r="H28" s="193"/>
      <c r="I28" s="190" t="s">
        <v>130</v>
      </c>
      <c r="J28" s="191"/>
      <c r="K28" s="186" t="s">
        <v>34</v>
      </c>
      <c r="L28" s="187"/>
      <c r="M28" s="188"/>
      <c r="N28" s="189"/>
      <c r="O28" s="34"/>
      <c r="P28" s="182" t="s">
        <v>21</v>
      </c>
      <c r="Q28" s="183"/>
      <c r="R28" s="48" t="s">
        <v>17</v>
      </c>
      <c r="S28" s="49">
        <f>O28*50000</f>
        <v>0</v>
      </c>
    </row>
    <row r="29" spans="11:19" ht="21.75" customHeight="1">
      <c r="K29" s="221" t="s">
        <v>126</v>
      </c>
      <c r="L29" s="222"/>
      <c r="M29" s="188"/>
      <c r="N29" s="188"/>
      <c r="O29" s="188"/>
      <c r="P29" s="188"/>
      <c r="Q29" s="189"/>
      <c r="R29" s="192">
        <f>SUM(S7:S28)</f>
        <v>0</v>
      </c>
      <c r="S29" s="193"/>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4" t="s">
        <v>76</v>
      </c>
      <c r="J33" s="195"/>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v>3</v>
      </c>
    </row>
    <row r="35" spans="9:18" ht="18" customHeight="1">
      <c r="I35" s="181" t="s">
        <v>88</v>
      </c>
      <c r="J35" s="181"/>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96</v>
      </c>
      <c r="J37" s="181"/>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C10" sqref="C10"/>
    </sheetView>
  </sheetViews>
  <sheetFormatPr defaultColWidth="11.421875" defaultRowHeight="12.75"/>
  <cols>
    <col min="1" max="1" width="11.7109375" style="110" customWidth="1"/>
    <col min="2" max="2" width="30.57421875" style="51" customWidth="1"/>
    <col min="3" max="4" width="9.00390625" style="110" customWidth="1"/>
    <col min="5" max="5" width="5.140625" style="143" customWidth="1"/>
    <col min="6" max="6" width="1.7109375" style="143" customWidth="1"/>
    <col min="7" max="7" width="4.8515625" style="143" customWidth="1"/>
    <col min="8" max="8" width="12.28125" style="110" customWidth="1"/>
    <col min="9" max="9" width="12.421875" style="110" customWidth="1"/>
    <col min="10" max="10" width="12.140625" style="144" customWidth="1"/>
    <col min="11" max="12" width="14.8515625" style="145" customWidth="1"/>
    <col min="13" max="13" width="59.7109375" style="51" bestFit="1" customWidth="1"/>
    <col min="14" max="16384" width="8.8515625" style="51" customWidth="1"/>
  </cols>
  <sheetData>
    <row r="1" spans="1:13" s="13" customFormat="1" ht="18" customHeight="1">
      <c r="A1" s="12"/>
      <c r="B1" s="124"/>
      <c r="C1" s="14"/>
      <c r="D1" s="14"/>
      <c r="E1" s="161"/>
      <c r="F1" s="161"/>
      <c r="G1" s="161"/>
      <c r="H1" s="14"/>
      <c r="I1" s="14"/>
      <c r="J1" s="162"/>
      <c r="K1" s="14"/>
      <c r="L1" s="14"/>
      <c r="M1" s="124"/>
    </row>
    <row r="2" spans="1:13" s="13" customFormat="1" ht="18" customHeight="1">
      <c r="A2" s="12"/>
      <c r="B2" s="124"/>
      <c r="C2" s="14"/>
      <c r="D2" s="14"/>
      <c r="E2" s="161"/>
      <c r="F2" s="161"/>
      <c r="G2" s="161"/>
      <c r="H2" s="14"/>
      <c r="I2" s="14"/>
      <c r="J2" s="162"/>
      <c r="K2" s="14"/>
      <c r="L2" s="14"/>
      <c r="M2" s="124"/>
    </row>
    <row r="3" spans="1:13" s="13" customFormat="1" ht="18" customHeight="1">
      <c r="A3" s="12"/>
      <c r="B3" s="124"/>
      <c r="C3" s="14"/>
      <c r="D3" s="14"/>
      <c r="E3" s="161"/>
      <c r="F3" s="161"/>
      <c r="G3" s="161"/>
      <c r="H3" s="14"/>
      <c r="I3" s="14"/>
      <c r="J3" s="162"/>
      <c r="K3" s="14"/>
      <c r="L3" s="14"/>
      <c r="M3" s="124"/>
    </row>
    <row r="4" spans="1:13" s="13" customFormat="1" ht="18" customHeight="1">
      <c r="A4" s="12"/>
      <c r="B4" s="124"/>
      <c r="C4" s="14"/>
      <c r="D4" s="14"/>
      <c r="E4" s="161"/>
      <c r="F4" s="161"/>
      <c r="G4" s="161"/>
      <c r="H4" s="14"/>
      <c r="I4" s="14"/>
      <c r="J4" s="162"/>
      <c r="K4" s="14"/>
      <c r="L4" s="14"/>
      <c r="M4" s="124"/>
    </row>
    <row r="5" spans="1:13" s="13" customFormat="1" ht="22.5" customHeight="1">
      <c r="A5" s="120"/>
      <c r="B5" s="121">
        <f>COUNTA(B7:B47)</f>
        <v>3</v>
      </c>
      <c r="C5" s="120"/>
      <c r="D5" s="120"/>
      <c r="E5" s="122">
        <f>SUM(E7:E47)</f>
        <v>5</v>
      </c>
      <c r="F5" s="123"/>
      <c r="G5" s="122">
        <f>SUM(G7:G47)</f>
        <v>3</v>
      </c>
      <c r="H5" s="122">
        <f>SUM(H7:H47)</f>
        <v>10</v>
      </c>
      <c r="I5" s="122">
        <f>SUM(I7:I47)</f>
        <v>0</v>
      </c>
      <c r="J5" s="122">
        <f>SUM(J7:J47)</f>
        <v>93000</v>
      </c>
      <c r="K5" s="122">
        <f>SUM(K7:K47)</f>
        <v>40000</v>
      </c>
      <c r="L5" s="121"/>
      <c r="M5" s="124"/>
    </row>
    <row r="6" spans="1:13" s="131" customFormat="1" ht="48">
      <c r="A6" s="125" t="s">
        <v>71</v>
      </c>
      <c r="B6" s="126" t="s">
        <v>28</v>
      </c>
      <c r="C6" s="127" t="s">
        <v>73</v>
      </c>
      <c r="D6" s="127" t="s">
        <v>72</v>
      </c>
      <c r="E6" s="128" t="s">
        <v>29</v>
      </c>
      <c r="F6" s="128"/>
      <c r="G6" s="128"/>
      <c r="H6" s="127" t="s">
        <v>74</v>
      </c>
      <c r="I6" s="127" t="s">
        <v>75</v>
      </c>
      <c r="J6" s="129" t="s">
        <v>30</v>
      </c>
      <c r="K6" s="130" t="s">
        <v>31</v>
      </c>
      <c r="L6" s="130" t="s">
        <v>86</v>
      </c>
      <c r="M6" s="126" t="s">
        <v>32</v>
      </c>
    </row>
    <row r="7" spans="1:13" s="13" customFormat="1" ht="18.75" customHeight="1">
      <c r="A7" s="132">
        <v>38738</v>
      </c>
      <c r="B7" s="133" t="s">
        <v>156</v>
      </c>
      <c r="C7" s="47">
        <v>134</v>
      </c>
      <c r="D7" s="47"/>
      <c r="E7" s="134">
        <v>2</v>
      </c>
      <c r="F7" s="134" t="s">
        <v>33</v>
      </c>
      <c r="G7" s="134">
        <v>1</v>
      </c>
      <c r="H7" s="34">
        <v>3</v>
      </c>
      <c r="I7" s="47">
        <v>0</v>
      </c>
      <c r="J7" s="135">
        <v>54000</v>
      </c>
      <c r="K7" s="23">
        <v>30000</v>
      </c>
      <c r="L7" s="168" t="s">
        <v>155</v>
      </c>
      <c r="M7" s="19" t="s">
        <v>170</v>
      </c>
    </row>
    <row r="8" spans="1:13" s="13" customFormat="1" ht="18.75" customHeight="1">
      <c r="A8" s="132">
        <v>38757</v>
      </c>
      <c r="B8" s="133" t="s">
        <v>158</v>
      </c>
      <c r="C8" s="47">
        <v>141</v>
      </c>
      <c r="D8" s="47"/>
      <c r="E8" s="134">
        <v>1</v>
      </c>
      <c r="F8" s="134" t="s">
        <v>33</v>
      </c>
      <c r="G8" s="134">
        <v>2</v>
      </c>
      <c r="H8" s="34">
        <v>3</v>
      </c>
      <c r="I8" s="47">
        <v>0</v>
      </c>
      <c r="J8" s="135">
        <v>39000</v>
      </c>
      <c r="K8" s="23">
        <v>10000</v>
      </c>
      <c r="L8" s="168" t="s">
        <v>155</v>
      </c>
      <c r="M8" s="19" t="s">
        <v>171</v>
      </c>
    </row>
    <row r="9" spans="1:13" s="13" customFormat="1" ht="18.75" customHeight="1">
      <c r="A9" s="132">
        <v>38958</v>
      </c>
      <c r="B9" s="133" t="s">
        <v>166</v>
      </c>
      <c r="C9" s="39">
        <v>1.46</v>
      </c>
      <c r="D9" s="39">
        <v>1.94</v>
      </c>
      <c r="E9" s="137">
        <v>2</v>
      </c>
      <c r="F9" s="134" t="s">
        <v>33</v>
      </c>
      <c r="G9" s="138">
        <v>0</v>
      </c>
      <c r="H9" s="34">
        <v>4</v>
      </c>
      <c r="I9" s="47">
        <v>0</v>
      </c>
      <c r="J9" s="135" t="s">
        <v>165</v>
      </c>
      <c r="K9" s="23">
        <v>0</v>
      </c>
      <c r="L9" s="23" t="s">
        <v>155</v>
      </c>
      <c r="M9" s="19" t="s">
        <v>170</v>
      </c>
    </row>
    <row r="10" spans="1:13" s="13" customFormat="1" ht="18.75" customHeight="1">
      <c r="A10" s="132"/>
      <c r="B10" s="133"/>
      <c r="C10" s="39"/>
      <c r="D10" s="39"/>
      <c r="E10" s="137"/>
      <c r="F10" s="134" t="s">
        <v>33</v>
      </c>
      <c r="G10" s="138"/>
      <c r="H10" s="34"/>
      <c r="I10" s="47"/>
      <c r="J10" s="135"/>
      <c r="K10" s="23">
        <v>0</v>
      </c>
      <c r="L10" s="23"/>
      <c r="M10" s="19"/>
    </row>
    <row r="11" spans="1:13" s="13" customFormat="1" ht="18.75" customHeight="1">
      <c r="A11" s="132"/>
      <c r="B11" s="133"/>
      <c r="C11" s="39"/>
      <c r="D11" s="39"/>
      <c r="E11" s="137"/>
      <c r="F11" s="134" t="s">
        <v>33</v>
      </c>
      <c r="G11" s="138"/>
      <c r="H11" s="34"/>
      <c r="I11" s="47"/>
      <c r="J11" s="135"/>
      <c r="K11" s="23">
        <v>0</v>
      </c>
      <c r="L11" s="23"/>
      <c r="M11" s="19"/>
    </row>
    <row r="12" spans="1:13" s="13" customFormat="1" ht="18.75" customHeight="1">
      <c r="A12" s="132"/>
      <c r="B12" s="133"/>
      <c r="C12" s="39"/>
      <c r="D12" s="39"/>
      <c r="E12" s="137"/>
      <c r="F12" s="134" t="s">
        <v>33</v>
      </c>
      <c r="G12" s="138"/>
      <c r="H12" s="34"/>
      <c r="I12" s="47"/>
      <c r="J12" s="135"/>
      <c r="K12" s="23">
        <v>0</v>
      </c>
      <c r="L12" s="23"/>
      <c r="M12" s="19"/>
    </row>
    <row r="13" spans="1:13" s="13" customFormat="1" ht="18.75" customHeight="1">
      <c r="A13" s="132"/>
      <c r="B13" s="133"/>
      <c r="C13" s="39"/>
      <c r="D13" s="39"/>
      <c r="E13" s="137"/>
      <c r="F13" s="134" t="s">
        <v>33</v>
      </c>
      <c r="G13" s="138"/>
      <c r="H13" s="34"/>
      <c r="I13" s="47"/>
      <c r="J13" s="135"/>
      <c r="K13" s="23">
        <v>0</v>
      </c>
      <c r="L13" s="23"/>
      <c r="M13" s="19"/>
    </row>
    <row r="14" spans="1:13" s="13" customFormat="1" ht="18.75" customHeight="1">
      <c r="A14" s="132"/>
      <c r="B14" s="133"/>
      <c r="C14" s="39"/>
      <c r="D14" s="39"/>
      <c r="E14" s="137"/>
      <c r="F14" s="134" t="s">
        <v>33</v>
      </c>
      <c r="G14" s="138"/>
      <c r="H14" s="34"/>
      <c r="I14" s="47"/>
      <c r="J14" s="135"/>
      <c r="K14" s="23">
        <v>0</v>
      </c>
      <c r="L14" s="23"/>
      <c r="M14" s="19"/>
    </row>
    <row r="15" spans="1:13" s="13" customFormat="1" ht="18.75" customHeight="1">
      <c r="A15" s="132"/>
      <c r="B15" s="133"/>
      <c r="C15" s="39"/>
      <c r="D15" s="39"/>
      <c r="E15" s="137"/>
      <c r="F15" s="134" t="s">
        <v>33</v>
      </c>
      <c r="G15" s="138"/>
      <c r="H15" s="34"/>
      <c r="I15" s="47"/>
      <c r="J15" s="135"/>
      <c r="K15" s="23">
        <v>0</v>
      </c>
      <c r="L15" s="23"/>
      <c r="M15" s="19"/>
    </row>
    <row r="16" spans="1:13" s="13" customFormat="1" ht="18.75" customHeight="1">
      <c r="A16" s="132"/>
      <c r="B16" s="133"/>
      <c r="C16" s="39"/>
      <c r="D16" s="39"/>
      <c r="E16" s="137"/>
      <c r="F16" s="134" t="s">
        <v>33</v>
      </c>
      <c r="G16" s="138"/>
      <c r="H16" s="34"/>
      <c r="I16" s="47"/>
      <c r="J16" s="135"/>
      <c r="K16" s="23">
        <v>0</v>
      </c>
      <c r="L16" s="23"/>
      <c r="M16" s="19"/>
    </row>
    <row r="17" spans="1:13" s="13" customFormat="1" ht="18.75" customHeight="1">
      <c r="A17" s="132"/>
      <c r="B17" s="19"/>
      <c r="C17" s="47"/>
      <c r="D17" s="47"/>
      <c r="E17" s="134"/>
      <c r="F17" s="134" t="s">
        <v>33</v>
      </c>
      <c r="G17" s="134"/>
      <c r="H17" s="47"/>
      <c r="I17" s="47"/>
      <c r="J17" s="135"/>
      <c r="K17" s="23">
        <v>0</v>
      </c>
      <c r="L17" s="23"/>
      <c r="M17" s="19"/>
    </row>
    <row r="18" spans="1:13" s="13" customFormat="1" ht="18.75" customHeight="1">
      <c r="A18" s="132"/>
      <c r="B18" s="133"/>
      <c r="C18" s="39"/>
      <c r="D18" s="39"/>
      <c r="E18" s="137"/>
      <c r="F18" s="134" t="s">
        <v>33</v>
      </c>
      <c r="G18" s="138"/>
      <c r="H18" s="34"/>
      <c r="I18" s="47"/>
      <c r="J18" s="135"/>
      <c r="K18" s="23">
        <v>0</v>
      </c>
      <c r="L18" s="23"/>
      <c r="M18" s="19"/>
    </row>
    <row r="19" spans="1:13" s="13" customFormat="1" ht="18.75" customHeight="1">
      <c r="A19" s="132"/>
      <c r="B19" s="133"/>
      <c r="C19" s="39"/>
      <c r="D19" s="39"/>
      <c r="E19" s="137"/>
      <c r="F19" s="134" t="s">
        <v>33</v>
      </c>
      <c r="G19" s="138"/>
      <c r="H19" s="34"/>
      <c r="I19" s="47"/>
      <c r="J19" s="135"/>
      <c r="K19" s="23">
        <v>0</v>
      </c>
      <c r="L19" s="23"/>
      <c r="M19" s="19"/>
    </row>
    <row r="20" spans="1:13" s="13" customFormat="1" ht="18.75" customHeight="1">
      <c r="A20" s="132"/>
      <c r="B20" s="133"/>
      <c r="C20" s="39"/>
      <c r="D20" s="39"/>
      <c r="E20" s="137"/>
      <c r="F20" s="134" t="s">
        <v>33</v>
      </c>
      <c r="G20" s="138"/>
      <c r="H20" s="34"/>
      <c r="I20" s="47"/>
      <c r="J20" s="135"/>
      <c r="K20" s="23">
        <v>0</v>
      </c>
      <c r="L20" s="23"/>
      <c r="M20" s="19"/>
    </row>
    <row r="21" spans="1:13" s="13" customFormat="1" ht="18.75" customHeight="1">
      <c r="A21" s="132"/>
      <c r="B21" s="133"/>
      <c r="C21" s="39"/>
      <c r="D21" s="39"/>
      <c r="E21" s="137"/>
      <c r="F21" s="134" t="s">
        <v>33</v>
      </c>
      <c r="G21" s="138"/>
      <c r="H21" s="34"/>
      <c r="I21" s="47"/>
      <c r="J21" s="135"/>
      <c r="K21" s="23">
        <v>0</v>
      </c>
      <c r="L21" s="23"/>
      <c r="M21" s="19"/>
    </row>
    <row r="22" spans="1:13" s="13" customFormat="1" ht="18.75" customHeight="1">
      <c r="A22" s="132"/>
      <c r="B22" s="133"/>
      <c r="C22" s="39"/>
      <c r="D22" s="39"/>
      <c r="E22" s="137"/>
      <c r="F22" s="134" t="s">
        <v>33</v>
      </c>
      <c r="G22" s="138"/>
      <c r="H22" s="34"/>
      <c r="I22" s="47"/>
      <c r="J22" s="135"/>
      <c r="K22" s="23">
        <v>0</v>
      </c>
      <c r="L22" s="23"/>
      <c r="M22" s="19"/>
    </row>
    <row r="23" spans="1:13" s="13" customFormat="1" ht="18.75" customHeight="1">
      <c r="A23" s="132"/>
      <c r="B23" s="133"/>
      <c r="C23" s="39"/>
      <c r="D23" s="39"/>
      <c r="E23" s="137"/>
      <c r="F23" s="134" t="s">
        <v>33</v>
      </c>
      <c r="G23" s="138"/>
      <c r="H23" s="34"/>
      <c r="I23" s="47"/>
      <c r="J23" s="135"/>
      <c r="K23" s="23">
        <v>0</v>
      </c>
      <c r="L23" s="23"/>
      <c r="M23" s="19"/>
    </row>
    <row r="24" spans="1:13" s="13" customFormat="1" ht="18.75" customHeight="1">
      <c r="A24" s="132"/>
      <c r="B24" s="133"/>
      <c r="C24" s="39"/>
      <c r="D24" s="39"/>
      <c r="E24" s="137"/>
      <c r="F24" s="134" t="s">
        <v>33</v>
      </c>
      <c r="G24" s="138"/>
      <c r="H24" s="34"/>
      <c r="I24" s="47"/>
      <c r="J24" s="135"/>
      <c r="K24" s="23">
        <v>0</v>
      </c>
      <c r="L24" s="23"/>
      <c r="M24" s="19"/>
    </row>
    <row r="25" spans="1:13" s="13" customFormat="1" ht="18.75" customHeight="1">
      <c r="A25" s="132"/>
      <c r="B25" s="133"/>
      <c r="C25" s="39"/>
      <c r="D25" s="39"/>
      <c r="E25" s="137"/>
      <c r="F25" s="134" t="s">
        <v>33</v>
      </c>
      <c r="G25" s="138"/>
      <c r="H25" s="34"/>
      <c r="I25" s="47"/>
      <c r="J25" s="135"/>
      <c r="K25" s="23">
        <v>0</v>
      </c>
      <c r="L25" s="23"/>
      <c r="M25" s="19"/>
    </row>
    <row r="26" spans="1:13" s="13" customFormat="1" ht="18.75" customHeight="1">
      <c r="A26" s="132"/>
      <c r="B26" s="133"/>
      <c r="C26" s="39"/>
      <c r="D26" s="39"/>
      <c r="E26" s="137"/>
      <c r="F26" s="134" t="s">
        <v>33</v>
      </c>
      <c r="G26" s="138"/>
      <c r="H26" s="34"/>
      <c r="I26" s="47"/>
      <c r="J26" s="135"/>
      <c r="K26" s="23">
        <v>0</v>
      </c>
      <c r="L26" s="23"/>
      <c r="M26" s="19"/>
    </row>
    <row r="27" spans="1:13" s="13" customFormat="1" ht="18.75" customHeight="1">
      <c r="A27" s="132"/>
      <c r="B27" s="19"/>
      <c r="C27" s="47"/>
      <c r="D27" s="47"/>
      <c r="E27" s="134"/>
      <c r="F27" s="134" t="s">
        <v>33</v>
      </c>
      <c r="G27" s="134"/>
      <c r="H27" s="47"/>
      <c r="I27" s="47"/>
      <c r="J27" s="135"/>
      <c r="K27" s="23">
        <v>0</v>
      </c>
      <c r="L27" s="23"/>
      <c r="M27" s="19"/>
    </row>
    <row r="28" spans="1:13" s="13" customFormat="1" ht="18.75" customHeight="1">
      <c r="A28" s="132"/>
      <c r="B28" s="133"/>
      <c r="C28" s="39"/>
      <c r="D28" s="39"/>
      <c r="E28" s="137"/>
      <c r="F28" s="134" t="s">
        <v>33</v>
      </c>
      <c r="G28" s="138"/>
      <c r="H28" s="34"/>
      <c r="I28" s="47"/>
      <c r="J28" s="135"/>
      <c r="K28" s="23">
        <v>0</v>
      </c>
      <c r="L28" s="23"/>
      <c r="M28" s="19"/>
    </row>
    <row r="29" spans="1:13" s="13" customFormat="1" ht="18.75" customHeight="1">
      <c r="A29" s="132"/>
      <c r="B29" s="133"/>
      <c r="C29" s="39"/>
      <c r="D29" s="39"/>
      <c r="E29" s="137"/>
      <c r="F29" s="134" t="s">
        <v>33</v>
      </c>
      <c r="G29" s="138"/>
      <c r="H29" s="34"/>
      <c r="I29" s="47"/>
      <c r="J29" s="135"/>
      <c r="K29" s="23">
        <v>0</v>
      </c>
      <c r="L29" s="23"/>
      <c r="M29" s="19"/>
    </row>
    <row r="30" spans="1:13" s="13" customFormat="1" ht="18.75" customHeight="1">
      <c r="A30" s="132"/>
      <c r="B30" s="133"/>
      <c r="C30" s="39"/>
      <c r="D30" s="39"/>
      <c r="E30" s="137"/>
      <c r="F30" s="134" t="s">
        <v>33</v>
      </c>
      <c r="G30" s="138"/>
      <c r="H30" s="34"/>
      <c r="I30" s="47"/>
      <c r="J30" s="135"/>
      <c r="K30" s="23">
        <v>0</v>
      </c>
      <c r="L30" s="23"/>
      <c r="M30" s="19"/>
    </row>
    <row r="31" spans="1:13" s="13" customFormat="1" ht="18.75" customHeight="1">
      <c r="A31" s="132"/>
      <c r="B31" s="133"/>
      <c r="C31" s="39"/>
      <c r="D31" s="39"/>
      <c r="E31" s="137"/>
      <c r="F31" s="134" t="s">
        <v>33</v>
      </c>
      <c r="G31" s="138"/>
      <c r="H31" s="34"/>
      <c r="I31" s="47"/>
      <c r="J31" s="135"/>
      <c r="K31" s="23">
        <v>0</v>
      </c>
      <c r="L31" s="23"/>
      <c r="M31" s="19"/>
    </row>
    <row r="32" spans="1:13" s="13" customFormat="1" ht="18.75" customHeight="1">
      <c r="A32" s="132"/>
      <c r="B32" s="133"/>
      <c r="C32" s="39"/>
      <c r="D32" s="39"/>
      <c r="E32" s="137"/>
      <c r="F32" s="134" t="s">
        <v>33</v>
      </c>
      <c r="G32" s="138"/>
      <c r="H32" s="34"/>
      <c r="I32" s="47"/>
      <c r="J32" s="135"/>
      <c r="K32" s="23">
        <v>0</v>
      </c>
      <c r="L32" s="23"/>
      <c r="M32" s="19"/>
    </row>
    <row r="33" spans="1:13" s="13" customFormat="1" ht="18.75" customHeight="1">
      <c r="A33" s="132"/>
      <c r="B33" s="133"/>
      <c r="C33" s="39"/>
      <c r="D33" s="39"/>
      <c r="E33" s="137"/>
      <c r="F33" s="134" t="s">
        <v>33</v>
      </c>
      <c r="G33" s="138"/>
      <c r="H33" s="34"/>
      <c r="I33" s="47"/>
      <c r="J33" s="135"/>
      <c r="K33" s="23">
        <v>0</v>
      </c>
      <c r="L33" s="23"/>
      <c r="M33" s="19"/>
    </row>
    <row r="34" spans="1:13" s="13" customFormat="1" ht="18.75" customHeight="1">
      <c r="A34" s="132"/>
      <c r="B34" s="133"/>
      <c r="C34" s="39"/>
      <c r="D34" s="39"/>
      <c r="E34" s="137"/>
      <c r="F34" s="134" t="s">
        <v>33</v>
      </c>
      <c r="G34" s="138"/>
      <c r="H34" s="34"/>
      <c r="I34" s="47"/>
      <c r="J34" s="135"/>
      <c r="K34" s="23">
        <v>0</v>
      </c>
      <c r="L34" s="23"/>
      <c r="M34" s="19"/>
    </row>
    <row r="35" spans="1:13" s="13" customFormat="1" ht="18.75" customHeight="1">
      <c r="A35" s="132"/>
      <c r="B35" s="133"/>
      <c r="C35" s="39"/>
      <c r="D35" s="39"/>
      <c r="E35" s="137"/>
      <c r="F35" s="134" t="s">
        <v>33</v>
      </c>
      <c r="G35" s="138"/>
      <c r="H35" s="34"/>
      <c r="I35" s="47"/>
      <c r="J35" s="135"/>
      <c r="K35" s="23">
        <v>0</v>
      </c>
      <c r="L35" s="23"/>
      <c r="M35" s="19"/>
    </row>
    <row r="36" spans="1:13" s="13" customFormat="1" ht="18.75" customHeight="1">
      <c r="A36" s="132"/>
      <c r="B36" s="133"/>
      <c r="C36" s="39"/>
      <c r="D36" s="39"/>
      <c r="E36" s="137"/>
      <c r="F36" s="134" t="s">
        <v>33</v>
      </c>
      <c r="G36" s="138"/>
      <c r="H36" s="34"/>
      <c r="I36" s="47"/>
      <c r="J36" s="135"/>
      <c r="K36" s="23">
        <v>0</v>
      </c>
      <c r="L36" s="23"/>
      <c r="M36" s="19"/>
    </row>
    <row r="37" spans="1:13" s="13" customFormat="1" ht="18.75" customHeight="1">
      <c r="A37" s="132"/>
      <c r="B37" s="19"/>
      <c r="C37" s="47"/>
      <c r="D37" s="47"/>
      <c r="E37" s="134"/>
      <c r="F37" s="134" t="s">
        <v>33</v>
      </c>
      <c r="G37" s="134"/>
      <c r="H37" s="47"/>
      <c r="I37" s="47"/>
      <c r="J37" s="135"/>
      <c r="K37" s="23">
        <v>0</v>
      </c>
      <c r="L37" s="23"/>
      <c r="M37" s="19"/>
    </row>
    <row r="38" spans="1:13" s="13" customFormat="1" ht="18.75" customHeight="1">
      <c r="A38" s="132"/>
      <c r="B38" s="133"/>
      <c r="C38" s="39"/>
      <c r="D38" s="39"/>
      <c r="E38" s="137"/>
      <c r="F38" s="134" t="s">
        <v>33</v>
      </c>
      <c r="G38" s="138"/>
      <c r="H38" s="34"/>
      <c r="I38" s="47"/>
      <c r="J38" s="135"/>
      <c r="K38" s="23">
        <v>0</v>
      </c>
      <c r="L38" s="23"/>
      <c r="M38" s="19"/>
    </row>
    <row r="39" spans="1:13" s="13" customFormat="1" ht="18.75" customHeight="1">
      <c r="A39" s="132"/>
      <c r="B39" s="133"/>
      <c r="C39" s="39"/>
      <c r="D39" s="39"/>
      <c r="E39" s="137"/>
      <c r="F39" s="134" t="s">
        <v>33</v>
      </c>
      <c r="G39" s="138"/>
      <c r="H39" s="34"/>
      <c r="I39" s="47"/>
      <c r="J39" s="135"/>
      <c r="K39" s="23">
        <v>0</v>
      </c>
      <c r="L39" s="23"/>
      <c r="M39" s="19"/>
    </row>
    <row r="40" spans="1:13" s="13" customFormat="1" ht="18.75" customHeight="1">
      <c r="A40" s="132"/>
      <c r="B40" s="133"/>
      <c r="C40" s="39"/>
      <c r="D40" s="39"/>
      <c r="E40" s="137"/>
      <c r="F40" s="134" t="s">
        <v>33</v>
      </c>
      <c r="G40" s="138"/>
      <c r="H40" s="34"/>
      <c r="I40" s="47"/>
      <c r="J40" s="135"/>
      <c r="K40" s="23">
        <v>0</v>
      </c>
      <c r="L40" s="23"/>
      <c r="M40" s="19"/>
    </row>
    <row r="41" spans="1:13" s="13" customFormat="1" ht="18.75" customHeight="1">
      <c r="A41" s="132"/>
      <c r="B41" s="133"/>
      <c r="C41" s="39"/>
      <c r="D41" s="39"/>
      <c r="E41" s="137"/>
      <c r="F41" s="134" t="s">
        <v>33</v>
      </c>
      <c r="G41" s="138"/>
      <c r="H41" s="34"/>
      <c r="I41" s="47"/>
      <c r="J41" s="135"/>
      <c r="K41" s="23">
        <v>0</v>
      </c>
      <c r="L41" s="23"/>
      <c r="M41" s="19"/>
    </row>
    <row r="42" spans="1:13" s="13" customFormat="1" ht="18.75" customHeight="1">
      <c r="A42" s="132"/>
      <c r="B42" s="133"/>
      <c r="C42" s="39"/>
      <c r="D42" s="39"/>
      <c r="E42" s="137"/>
      <c r="F42" s="134" t="s">
        <v>33</v>
      </c>
      <c r="G42" s="138"/>
      <c r="H42" s="34"/>
      <c r="I42" s="47"/>
      <c r="J42" s="135"/>
      <c r="K42" s="23">
        <v>0</v>
      </c>
      <c r="L42" s="23"/>
      <c r="M42" s="19"/>
    </row>
    <row r="43" spans="1:13" s="13" customFormat="1" ht="18.75" customHeight="1">
      <c r="A43" s="132"/>
      <c r="B43" s="133"/>
      <c r="C43" s="39"/>
      <c r="D43" s="39"/>
      <c r="E43" s="137"/>
      <c r="F43" s="134" t="s">
        <v>33</v>
      </c>
      <c r="G43" s="138"/>
      <c r="H43" s="34"/>
      <c r="I43" s="47"/>
      <c r="J43" s="135"/>
      <c r="K43" s="23">
        <v>0</v>
      </c>
      <c r="L43" s="23"/>
      <c r="M43" s="19"/>
    </row>
    <row r="44" spans="1:13" s="13" customFormat="1" ht="18.75" customHeight="1">
      <c r="A44" s="132"/>
      <c r="B44" s="133"/>
      <c r="C44" s="39"/>
      <c r="D44" s="39"/>
      <c r="E44" s="137"/>
      <c r="F44" s="134" t="s">
        <v>33</v>
      </c>
      <c r="G44" s="138"/>
      <c r="H44" s="34"/>
      <c r="I44" s="47"/>
      <c r="J44" s="135"/>
      <c r="K44" s="23">
        <v>0</v>
      </c>
      <c r="L44" s="23"/>
      <c r="M44" s="19"/>
    </row>
    <row r="45" spans="1:13" s="13" customFormat="1" ht="18.75" customHeight="1">
      <c r="A45" s="132"/>
      <c r="B45" s="133"/>
      <c r="C45" s="39"/>
      <c r="D45" s="39"/>
      <c r="E45" s="137"/>
      <c r="F45" s="134" t="s">
        <v>33</v>
      </c>
      <c r="G45" s="138"/>
      <c r="H45" s="34"/>
      <c r="I45" s="47"/>
      <c r="J45" s="135"/>
      <c r="K45" s="23">
        <v>0</v>
      </c>
      <c r="L45" s="23"/>
      <c r="M45" s="19"/>
    </row>
    <row r="46" spans="1:13" s="13" customFormat="1" ht="18.75" customHeight="1">
      <c r="A46" s="132"/>
      <c r="B46" s="133"/>
      <c r="C46" s="39"/>
      <c r="D46" s="39"/>
      <c r="E46" s="137"/>
      <c r="F46" s="134" t="s">
        <v>33</v>
      </c>
      <c r="G46" s="138"/>
      <c r="H46" s="34"/>
      <c r="I46" s="47"/>
      <c r="J46" s="135"/>
      <c r="K46" s="23">
        <v>0</v>
      </c>
      <c r="L46" s="23"/>
      <c r="M46" s="19"/>
    </row>
    <row r="47" spans="1:13" s="13" customFormat="1" ht="18.75" customHeight="1">
      <c r="A47" s="132"/>
      <c r="B47" s="19"/>
      <c r="C47" s="47"/>
      <c r="D47" s="47"/>
      <c r="E47" s="134"/>
      <c r="F47" s="134" t="s">
        <v>33</v>
      </c>
      <c r="G47" s="134"/>
      <c r="H47" s="47"/>
      <c r="I47" s="47"/>
      <c r="J47" s="135"/>
      <c r="K47" s="23">
        <v>0</v>
      </c>
      <c r="L47" s="23"/>
      <c r="M47" s="19"/>
    </row>
    <row r="48" spans="1:13" ht="12.75">
      <c r="A48" s="139"/>
      <c r="B48" s="50"/>
      <c r="C48" s="139"/>
      <c r="D48" s="139"/>
      <c r="E48" s="140"/>
      <c r="F48" s="140"/>
      <c r="G48" s="140"/>
      <c r="H48" s="139"/>
      <c r="I48" s="139"/>
      <c r="J48" s="141"/>
      <c r="K48" s="142"/>
      <c r="L48" s="142"/>
      <c r="M48" s="50"/>
    </row>
    <row r="49" spans="1:13" ht="12.75">
      <c r="A49" s="139"/>
      <c r="B49" s="50"/>
      <c r="C49" s="139"/>
      <c r="D49" s="139"/>
      <c r="E49" s="140"/>
      <c r="F49" s="140"/>
      <c r="G49" s="140"/>
      <c r="H49" s="139"/>
      <c r="I49" s="139"/>
      <c r="J49" s="141"/>
      <c r="K49" s="142"/>
      <c r="L49" s="142"/>
      <c r="M49" s="50"/>
    </row>
    <row r="50" spans="1:13" ht="12.75">
      <c r="A50" s="139"/>
      <c r="B50" s="50"/>
      <c r="C50" s="139"/>
      <c r="D50" s="139"/>
      <c r="E50" s="140"/>
      <c r="F50" s="140"/>
      <c r="G50" s="140"/>
      <c r="H50" s="139"/>
      <c r="I50" s="139"/>
      <c r="J50" s="141"/>
      <c r="K50" s="142"/>
      <c r="L50" s="142"/>
      <c r="M50" s="50"/>
    </row>
    <row r="51" spans="1:13" ht="12.75">
      <c r="A51" s="139"/>
      <c r="B51" s="50"/>
      <c r="C51" s="139"/>
      <c r="D51" s="139"/>
      <c r="E51" s="140"/>
      <c r="F51" s="140"/>
      <c r="G51" s="140"/>
      <c r="H51" s="139"/>
      <c r="I51" s="139"/>
      <c r="J51" s="141"/>
      <c r="K51" s="142"/>
      <c r="L51" s="142"/>
      <c r="M51" s="50"/>
    </row>
    <row r="52" spans="1:13" ht="12.75">
      <c r="A52" s="139"/>
      <c r="B52" s="50"/>
      <c r="C52" s="139"/>
      <c r="D52" s="139"/>
      <c r="E52" s="140"/>
      <c r="F52" s="140"/>
      <c r="G52" s="140"/>
      <c r="H52" s="139"/>
      <c r="I52" s="139"/>
      <c r="J52" s="141"/>
      <c r="K52" s="142"/>
      <c r="L52" s="142"/>
      <c r="M52" s="50"/>
    </row>
    <row r="53" spans="1:13" ht="12.75">
      <c r="A53" s="139"/>
      <c r="B53" s="50"/>
      <c r="C53" s="139"/>
      <c r="D53" s="139"/>
      <c r="E53" s="140"/>
      <c r="F53" s="140"/>
      <c r="G53" s="140"/>
      <c r="H53" s="139"/>
      <c r="I53" s="139"/>
      <c r="J53" s="141"/>
      <c r="K53" s="142"/>
      <c r="L53" s="142"/>
      <c r="M53" s="50"/>
    </row>
    <row r="54" spans="1:13" ht="12.75">
      <c r="A54" s="139"/>
      <c r="B54" s="50"/>
      <c r="C54" s="139"/>
      <c r="D54" s="139"/>
      <c r="E54" s="140"/>
      <c r="F54" s="140"/>
      <c r="G54" s="140"/>
      <c r="H54" s="139"/>
      <c r="I54" s="139"/>
      <c r="J54" s="141"/>
      <c r="K54" s="142"/>
      <c r="L54" s="142"/>
      <c r="M54" s="50"/>
    </row>
    <row r="55" spans="1:13" ht="7.5" customHeight="1">
      <c r="A55" s="139"/>
      <c r="B55" s="50"/>
      <c r="C55" s="139"/>
      <c r="D55" s="139"/>
      <c r="E55" s="140"/>
      <c r="F55" s="140"/>
      <c r="G55" s="140"/>
      <c r="H55" s="139"/>
      <c r="I55" s="139"/>
      <c r="J55" s="141"/>
      <c r="K55" s="142"/>
      <c r="L55" s="142"/>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3">
      <selection activeCell="Z4" sqref="Z4"/>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3"/>
      <c r="B1" s="223"/>
      <c r="C1" s="223"/>
      <c r="D1" s="223"/>
      <c r="E1" s="223"/>
      <c r="F1" s="223"/>
      <c r="G1" s="223"/>
      <c r="H1" s="223"/>
      <c r="I1" s="223"/>
      <c r="J1" s="223"/>
      <c r="K1" s="223"/>
      <c r="L1" s="223"/>
      <c r="M1" s="223"/>
      <c r="N1" s="223"/>
      <c r="O1" s="223"/>
      <c r="P1" s="223"/>
      <c r="Q1" s="223"/>
      <c r="R1" s="223"/>
      <c r="S1" s="223"/>
      <c r="T1" s="223"/>
      <c r="U1" s="146"/>
    </row>
    <row r="2" spans="1:21" ht="25.5">
      <c r="A2" s="223"/>
      <c r="B2" s="223"/>
      <c r="C2" s="223"/>
      <c r="D2" s="223"/>
      <c r="E2" s="223"/>
      <c r="F2" s="223"/>
      <c r="G2" s="223"/>
      <c r="H2" s="223"/>
      <c r="I2" s="223"/>
      <c r="J2" s="223"/>
      <c r="K2" s="223"/>
      <c r="L2" s="223"/>
      <c r="M2" s="223"/>
      <c r="N2" s="223"/>
      <c r="O2" s="223"/>
      <c r="P2" s="223"/>
      <c r="Q2" s="223"/>
      <c r="R2" s="223"/>
      <c r="S2" s="223"/>
      <c r="T2" s="223"/>
      <c r="U2" s="146"/>
    </row>
    <row r="3" spans="1:26" ht="12.75">
      <c r="A3" s="1" t="s">
        <v>0</v>
      </c>
      <c r="B3" s="1" t="s">
        <v>69</v>
      </c>
      <c r="C3" s="2" t="s">
        <v>1</v>
      </c>
      <c r="D3" s="1" t="s">
        <v>2</v>
      </c>
      <c r="E3" s="3" t="s">
        <v>3</v>
      </c>
      <c r="F3" s="1" t="s">
        <v>4</v>
      </c>
      <c r="G3" s="1" t="s">
        <v>5</v>
      </c>
      <c r="H3" s="1" t="s">
        <v>6</v>
      </c>
      <c r="I3" s="1" t="s">
        <v>7</v>
      </c>
      <c r="J3" s="1" t="s">
        <v>39</v>
      </c>
      <c r="K3" s="1" t="s">
        <v>8</v>
      </c>
      <c r="L3" s="147" t="s">
        <v>107</v>
      </c>
      <c r="M3" s="1" t="s">
        <v>9</v>
      </c>
      <c r="N3" s="1" t="s">
        <v>10</v>
      </c>
      <c r="O3" s="1" t="s">
        <v>11</v>
      </c>
      <c r="P3" s="1" t="s">
        <v>12</v>
      </c>
      <c r="Q3" s="1" t="s">
        <v>13</v>
      </c>
      <c r="R3" s="1" t="s">
        <v>14</v>
      </c>
      <c r="S3" s="5" t="s">
        <v>15</v>
      </c>
      <c r="T3" s="5" t="s">
        <v>71</v>
      </c>
      <c r="U3" s="148" t="s">
        <v>91</v>
      </c>
      <c r="V3" s="149" t="s">
        <v>98</v>
      </c>
      <c r="W3" s="149" t="s">
        <v>99</v>
      </c>
      <c r="X3" s="149" t="s">
        <v>115</v>
      </c>
      <c r="Y3" s="149" t="s">
        <v>118</v>
      </c>
      <c r="Z3" s="150"/>
    </row>
    <row r="4" spans="1:26" ht="12.75">
      <c r="A4" s="15">
        <v>1</v>
      </c>
      <c r="B4" s="18"/>
      <c r="C4" s="19"/>
      <c r="D4" s="20"/>
      <c r="E4" s="20"/>
      <c r="F4" s="20"/>
      <c r="G4" s="20"/>
      <c r="H4" s="20"/>
      <c r="I4" s="27"/>
      <c r="J4" s="22">
        <v>0</v>
      </c>
      <c r="K4" s="20">
        <v>0</v>
      </c>
      <c r="L4" s="20"/>
      <c r="M4" s="20"/>
      <c r="N4" s="20"/>
      <c r="O4" s="20"/>
      <c r="P4" s="20"/>
      <c r="Q4" s="20"/>
      <c r="R4" s="15">
        <f aca="true" t="shared" si="0" ref="R4:R9">(M4*1)+(N4*3)+(O4*2)+(P4*2)+(Q4*5)</f>
        <v>0</v>
      </c>
      <c r="S4" s="23">
        <v>0</v>
      </c>
      <c r="T4" s="151"/>
      <c r="U4" s="152"/>
      <c r="V4" s="153"/>
      <c r="W4" s="153"/>
      <c r="X4" s="153"/>
      <c r="Y4" s="153"/>
      <c r="Z4" s="50"/>
    </row>
    <row r="5" spans="1:26" ht="12.75">
      <c r="A5" s="15">
        <v>2</v>
      </c>
      <c r="B5" s="18"/>
      <c r="C5" s="19"/>
      <c r="D5" s="20"/>
      <c r="E5" s="20"/>
      <c r="F5" s="20"/>
      <c r="G5" s="20"/>
      <c r="H5" s="20"/>
      <c r="I5" s="27"/>
      <c r="J5" s="22">
        <v>0</v>
      </c>
      <c r="K5" s="20">
        <v>0</v>
      </c>
      <c r="L5" s="20"/>
      <c r="M5" s="20"/>
      <c r="N5" s="20"/>
      <c r="O5" s="20"/>
      <c r="P5" s="20"/>
      <c r="Q5" s="20"/>
      <c r="R5" s="15">
        <f t="shared" si="0"/>
        <v>0</v>
      </c>
      <c r="S5" s="23">
        <v>0</v>
      </c>
      <c r="T5" s="151"/>
      <c r="U5" s="152"/>
      <c r="V5" s="153"/>
      <c r="W5" s="153"/>
      <c r="X5" s="153"/>
      <c r="Y5" s="153"/>
      <c r="Z5" s="50"/>
    </row>
    <row r="6" spans="1:26" ht="12.75">
      <c r="A6" s="15">
        <v>3</v>
      </c>
      <c r="B6" s="18"/>
      <c r="C6" s="19"/>
      <c r="D6" s="20"/>
      <c r="E6" s="20"/>
      <c r="F6" s="20"/>
      <c r="G6" s="20"/>
      <c r="H6" s="20"/>
      <c r="I6" s="27"/>
      <c r="J6" s="22">
        <v>0</v>
      </c>
      <c r="K6" s="20">
        <v>0</v>
      </c>
      <c r="L6" s="20"/>
      <c r="M6" s="20"/>
      <c r="N6" s="20"/>
      <c r="O6" s="20"/>
      <c r="P6" s="20"/>
      <c r="Q6" s="20"/>
      <c r="R6" s="15">
        <f t="shared" si="0"/>
        <v>0</v>
      </c>
      <c r="S6" s="23">
        <v>0</v>
      </c>
      <c r="T6" s="151"/>
      <c r="U6" s="152"/>
      <c r="V6" s="153"/>
      <c r="W6" s="153"/>
      <c r="X6" s="153"/>
      <c r="Y6" s="153"/>
      <c r="Z6" s="50"/>
    </row>
    <row r="7" spans="1:26" ht="12.75">
      <c r="A7" s="15">
        <v>4</v>
      </c>
      <c r="B7" s="18"/>
      <c r="C7" s="19"/>
      <c r="D7" s="20"/>
      <c r="E7" s="20"/>
      <c r="F7" s="20"/>
      <c r="G7" s="20"/>
      <c r="H7" s="20"/>
      <c r="I7" s="27"/>
      <c r="J7" s="22">
        <v>0</v>
      </c>
      <c r="K7" s="20">
        <v>0</v>
      </c>
      <c r="L7" s="20"/>
      <c r="M7" s="20"/>
      <c r="N7" s="20"/>
      <c r="O7" s="20"/>
      <c r="P7" s="20"/>
      <c r="Q7" s="20"/>
      <c r="R7" s="15">
        <f t="shared" si="0"/>
        <v>0</v>
      </c>
      <c r="S7" s="23">
        <v>0</v>
      </c>
      <c r="T7" s="151"/>
      <c r="U7" s="152"/>
      <c r="V7" s="153"/>
      <c r="W7" s="153"/>
      <c r="X7" s="153"/>
      <c r="Y7" s="153"/>
      <c r="Z7" s="50"/>
    </row>
    <row r="8" spans="1:26" ht="12.75">
      <c r="A8" s="15">
        <v>5</v>
      </c>
      <c r="B8" s="18"/>
      <c r="C8" s="19"/>
      <c r="D8" s="20"/>
      <c r="E8" s="20"/>
      <c r="F8" s="20"/>
      <c r="G8" s="20"/>
      <c r="H8" s="20"/>
      <c r="I8" s="27"/>
      <c r="J8" s="22">
        <v>0</v>
      </c>
      <c r="K8" s="20">
        <v>0</v>
      </c>
      <c r="L8" s="20"/>
      <c r="M8" s="20"/>
      <c r="N8" s="20"/>
      <c r="O8" s="20"/>
      <c r="P8" s="20"/>
      <c r="Q8" s="20"/>
      <c r="R8" s="15">
        <f t="shared" si="0"/>
        <v>0</v>
      </c>
      <c r="S8" s="23">
        <v>0</v>
      </c>
      <c r="T8" s="151"/>
      <c r="U8" s="152"/>
      <c r="V8" s="153"/>
      <c r="W8" s="153"/>
      <c r="X8" s="153"/>
      <c r="Y8" s="153"/>
      <c r="Z8" s="50"/>
    </row>
    <row r="9" spans="1:26" ht="12.75">
      <c r="A9" s="15">
        <v>6</v>
      </c>
      <c r="B9" s="18"/>
      <c r="C9" s="19"/>
      <c r="D9" s="20"/>
      <c r="E9" s="20"/>
      <c r="F9" s="20"/>
      <c r="G9" s="20"/>
      <c r="H9" s="20"/>
      <c r="I9" s="27"/>
      <c r="J9" s="22">
        <v>0</v>
      </c>
      <c r="K9" s="20">
        <v>0</v>
      </c>
      <c r="L9" s="20"/>
      <c r="M9" s="20"/>
      <c r="N9" s="20"/>
      <c r="O9" s="20"/>
      <c r="P9" s="20"/>
      <c r="Q9" s="20"/>
      <c r="R9" s="15">
        <f t="shared" si="0"/>
        <v>0</v>
      </c>
      <c r="S9" s="23">
        <v>0</v>
      </c>
      <c r="T9" s="151"/>
      <c r="U9" s="152"/>
      <c r="V9" s="153"/>
      <c r="W9" s="153"/>
      <c r="X9" s="153"/>
      <c r="Y9" s="153"/>
      <c r="Z9" s="50"/>
    </row>
    <row r="10" spans="1:26" ht="12.75">
      <c r="A10" s="15">
        <v>7</v>
      </c>
      <c r="B10" s="18"/>
      <c r="C10" s="19"/>
      <c r="D10" s="20"/>
      <c r="E10" s="20"/>
      <c r="F10" s="20"/>
      <c r="G10" s="20"/>
      <c r="H10" s="20"/>
      <c r="I10" s="27"/>
      <c r="J10" s="22">
        <v>0</v>
      </c>
      <c r="K10" s="20">
        <v>0</v>
      </c>
      <c r="L10" s="20"/>
      <c r="M10" s="20"/>
      <c r="N10" s="20"/>
      <c r="O10" s="20"/>
      <c r="P10" s="20"/>
      <c r="Q10" s="20"/>
      <c r="R10" s="15">
        <f aca="true" t="shared" si="1" ref="R10:R19">(M10*1)+(N10*3)+(O10*2)+(P10*2)+(Q10*5)</f>
        <v>0</v>
      </c>
      <c r="S10" s="23">
        <v>0</v>
      </c>
      <c r="T10" s="151"/>
      <c r="U10" s="152"/>
      <c r="V10" s="153"/>
      <c r="W10" s="153"/>
      <c r="X10" s="153"/>
      <c r="Y10" s="153"/>
      <c r="Z10" s="50"/>
    </row>
    <row r="11" spans="1:26" ht="12.75">
      <c r="A11" s="15">
        <v>8</v>
      </c>
      <c r="B11" s="18"/>
      <c r="C11" s="19"/>
      <c r="D11" s="20"/>
      <c r="E11" s="20"/>
      <c r="F11" s="20"/>
      <c r="G11" s="20"/>
      <c r="H11" s="20"/>
      <c r="I11" s="27"/>
      <c r="J11" s="22">
        <v>0</v>
      </c>
      <c r="K11" s="20">
        <v>0</v>
      </c>
      <c r="L11" s="20"/>
      <c r="M11" s="20"/>
      <c r="N11" s="20"/>
      <c r="O11" s="20"/>
      <c r="P11" s="20"/>
      <c r="Q11" s="20"/>
      <c r="R11" s="15">
        <f t="shared" si="1"/>
        <v>0</v>
      </c>
      <c r="S11" s="23">
        <v>0</v>
      </c>
      <c r="T11" s="151"/>
      <c r="U11" s="152"/>
      <c r="V11" s="153"/>
      <c r="W11" s="153"/>
      <c r="X11" s="153"/>
      <c r="Y11" s="153"/>
      <c r="Z11" s="50"/>
    </row>
    <row r="12" spans="1:26" ht="12.75">
      <c r="A12" s="15">
        <v>9</v>
      </c>
      <c r="B12" s="18"/>
      <c r="C12" s="19"/>
      <c r="D12" s="20"/>
      <c r="E12" s="20"/>
      <c r="F12" s="20"/>
      <c r="G12" s="20"/>
      <c r="H12" s="20"/>
      <c r="I12" s="27"/>
      <c r="J12" s="22">
        <v>0</v>
      </c>
      <c r="K12" s="20">
        <v>0</v>
      </c>
      <c r="L12" s="20"/>
      <c r="M12" s="20"/>
      <c r="N12" s="20"/>
      <c r="O12" s="20"/>
      <c r="P12" s="20"/>
      <c r="Q12" s="20"/>
      <c r="R12" s="15">
        <f t="shared" si="1"/>
        <v>0</v>
      </c>
      <c r="S12" s="23">
        <v>0</v>
      </c>
      <c r="T12" s="151"/>
      <c r="U12" s="152"/>
      <c r="V12" s="153"/>
      <c r="W12" s="153"/>
      <c r="X12" s="153"/>
      <c r="Y12" s="153"/>
      <c r="Z12" s="50"/>
    </row>
    <row r="13" spans="1:26" ht="12.75">
      <c r="A13" s="15">
        <v>10</v>
      </c>
      <c r="B13" s="18"/>
      <c r="C13" s="19"/>
      <c r="D13" s="20"/>
      <c r="E13" s="20"/>
      <c r="F13" s="20"/>
      <c r="G13" s="20"/>
      <c r="H13" s="20"/>
      <c r="I13" s="27"/>
      <c r="J13" s="22">
        <v>0</v>
      </c>
      <c r="K13" s="20">
        <v>0</v>
      </c>
      <c r="L13" s="20"/>
      <c r="M13" s="20"/>
      <c r="N13" s="20"/>
      <c r="O13" s="20"/>
      <c r="P13" s="20"/>
      <c r="Q13" s="20"/>
      <c r="R13" s="15">
        <f t="shared" si="1"/>
        <v>0</v>
      </c>
      <c r="S13" s="23">
        <v>0</v>
      </c>
      <c r="T13" s="151"/>
      <c r="U13" s="152"/>
      <c r="V13" s="153"/>
      <c r="W13" s="153"/>
      <c r="X13" s="153"/>
      <c r="Y13" s="153"/>
      <c r="Z13" s="50"/>
    </row>
    <row r="14" spans="1:26" ht="12.75">
      <c r="A14" s="15">
        <v>11</v>
      </c>
      <c r="B14" s="18"/>
      <c r="C14" s="28"/>
      <c r="D14" s="20"/>
      <c r="E14" s="20"/>
      <c r="F14" s="20"/>
      <c r="G14" s="20"/>
      <c r="H14" s="20"/>
      <c r="I14" s="27"/>
      <c r="J14" s="22">
        <v>0</v>
      </c>
      <c r="K14" s="20">
        <v>0</v>
      </c>
      <c r="L14" s="20"/>
      <c r="M14" s="20"/>
      <c r="N14" s="20"/>
      <c r="O14" s="20"/>
      <c r="P14" s="20"/>
      <c r="Q14" s="20"/>
      <c r="R14" s="15">
        <f t="shared" si="1"/>
        <v>0</v>
      </c>
      <c r="S14" s="23">
        <v>0</v>
      </c>
      <c r="T14" s="151"/>
      <c r="U14" s="152"/>
      <c r="V14" s="153"/>
      <c r="W14" s="153"/>
      <c r="X14" s="153"/>
      <c r="Y14" s="153"/>
      <c r="Z14" s="50"/>
    </row>
    <row r="15" spans="1:26" ht="12.75">
      <c r="A15" s="15">
        <v>12</v>
      </c>
      <c r="B15" s="18"/>
      <c r="C15" s="19"/>
      <c r="D15" s="20"/>
      <c r="E15" s="20"/>
      <c r="F15" s="20"/>
      <c r="G15" s="20"/>
      <c r="H15" s="20"/>
      <c r="I15" s="27"/>
      <c r="J15" s="22">
        <v>0</v>
      </c>
      <c r="K15" s="20">
        <v>0</v>
      </c>
      <c r="L15" s="20"/>
      <c r="M15" s="20"/>
      <c r="N15" s="20"/>
      <c r="O15" s="20"/>
      <c r="P15" s="20"/>
      <c r="Q15" s="20"/>
      <c r="R15" s="15">
        <f t="shared" si="1"/>
        <v>0</v>
      </c>
      <c r="S15" s="23">
        <v>0</v>
      </c>
      <c r="T15" s="151"/>
      <c r="U15" s="152"/>
      <c r="V15" s="153"/>
      <c r="W15" s="153"/>
      <c r="X15" s="153"/>
      <c r="Y15" s="153"/>
      <c r="Z15" s="50"/>
    </row>
    <row r="16" spans="1:26" ht="12.75">
      <c r="A16" s="15">
        <v>13</v>
      </c>
      <c r="B16" s="18"/>
      <c r="C16" s="19"/>
      <c r="D16" s="20"/>
      <c r="E16" s="20"/>
      <c r="F16" s="20"/>
      <c r="G16" s="20"/>
      <c r="H16" s="20"/>
      <c r="I16" s="27"/>
      <c r="J16" s="22">
        <v>0</v>
      </c>
      <c r="K16" s="20">
        <v>0</v>
      </c>
      <c r="L16" s="20"/>
      <c r="M16" s="20"/>
      <c r="N16" s="20"/>
      <c r="O16" s="20"/>
      <c r="P16" s="20"/>
      <c r="Q16" s="20"/>
      <c r="R16" s="15">
        <f t="shared" si="1"/>
        <v>0</v>
      </c>
      <c r="S16" s="23">
        <v>0</v>
      </c>
      <c r="T16" s="151"/>
      <c r="U16" s="152"/>
      <c r="V16" s="153"/>
      <c r="W16" s="153"/>
      <c r="X16" s="153"/>
      <c r="Y16" s="153"/>
      <c r="Z16" s="50"/>
    </row>
    <row r="17" spans="1:26" ht="12.75">
      <c r="A17" s="15">
        <v>14</v>
      </c>
      <c r="B17" s="18"/>
      <c r="C17" s="19"/>
      <c r="D17" s="20"/>
      <c r="E17" s="20"/>
      <c r="F17" s="20"/>
      <c r="G17" s="20"/>
      <c r="H17" s="20"/>
      <c r="I17" s="27"/>
      <c r="J17" s="22">
        <v>0</v>
      </c>
      <c r="K17" s="20">
        <v>0</v>
      </c>
      <c r="L17" s="20"/>
      <c r="M17" s="20"/>
      <c r="N17" s="20"/>
      <c r="O17" s="20"/>
      <c r="P17" s="20"/>
      <c r="Q17" s="20"/>
      <c r="R17" s="15">
        <f t="shared" si="1"/>
        <v>0</v>
      </c>
      <c r="S17" s="23">
        <v>0</v>
      </c>
      <c r="T17" s="151"/>
      <c r="U17" s="152"/>
      <c r="V17" s="153"/>
      <c r="W17" s="153"/>
      <c r="X17" s="153"/>
      <c r="Y17" s="153"/>
      <c r="Z17" s="50"/>
    </row>
    <row r="18" spans="1:26" ht="12.75">
      <c r="A18" s="15">
        <v>15</v>
      </c>
      <c r="B18" s="18"/>
      <c r="C18" s="19"/>
      <c r="D18" s="20"/>
      <c r="E18" s="20"/>
      <c r="F18" s="20"/>
      <c r="G18" s="20"/>
      <c r="H18" s="20"/>
      <c r="I18" s="27"/>
      <c r="J18" s="22">
        <v>0</v>
      </c>
      <c r="K18" s="20">
        <v>0</v>
      </c>
      <c r="L18" s="20"/>
      <c r="M18" s="20"/>
      <c r="N18" s="20"/>
      <c r="O18" s="20"/>
      <c r="P18" s="20"/>
      <c r="Q18" s="20"/>
      <c r="R18" s="15">
        <f t="shared" si="1"/>
        <v>0</v>
      </c>
      <c r="S18" s="23">
        <v>0</v>
      </c>
      <c r="T18" s="151"/>
      <c r="U18" s="152"/>
      <c r="V18" s="153"/>
      <c r="W18" s="153"/>
      <c r="X18" s="153"/>
      <c r="Y18" s="153"/>
      <c r="Z18" s="50"/>
    </row>
    <row r="19" spans="1:26" ht="12.75">
      <c r="A19" s="15">
        <v>16</v>
      </c>
      <c r="B19" s="18"/>
      <c r="C19" s="19"/>
      <c r="D19" s="20"/>
      <c r="E19" s="20"/>
      <c r="F19" s="20"/>
      <c r="G19" s="20"/>
      <c r="H19" s="20"/>
      <c r="I19" s="27"/>
      <c r="J19" s="22">
        <v>0</v>
      </c>
      <c r="K19" s="20">
        <v>0</v>
      </c>
      <c r="L19" s="20"/>
      <c r="M19" s="20"/>
      <c r="N19" s="20"/>
      <c r="O19" s="20"/>
      <c r="P19" s="20"/>
      <c r="Q19" s="20"/>
      <c r="R19" s="15">
        <f t="shared" si="1"/>
        <v>0</v>
      </c>
      <c r="S19" s="23">
        <v>0</v>
      </c>
      <c r="T19" s="151"/>
      <c r="U19" s="152"/>
      <c r="V19" s="153"/>
      <c r="W19" s="153"/>
      <c r="X19" s="153"/>
      <c r="Y19" s="153"/>
      <c r="Z19" s="50"/>
    </row>
    <row r="20" spans="1:26" ht="12.75">
      <c r="A20" s="15">
        <v>17</v>
      </c>
      <c r="B20" s="18"/>
      <c r="C20" s="19"/>
      <c r="D20" s="20"/>
      <c r="E20" s="20"/>
      <c r="F20" s="20"/>
      <c r="G20" s="20"/>
      <c r="H20" s="20"/>
      <c r="I20" s="27"/>
      <c r="J20" s="154">
        <v>0</v>
      </c>
      <c r="K20" s="20">
        <v>0</v>
      </c>
      <c r="L20" s="20"/>
      <c r="M20" s="20"/>
      <c r="N20" s="20"/>
      <c r="O20" s="20"/>
      <c r="P20" s="20"/>
      <c r="Q20" s="20"/>
      <c r="R20" s="15">
        <f aca="true" t="shared" si="2" ref="R20:R28">(M20*1)+(N20*3)+(O20*2)+(P20*2)+(Q20*5)</f>
        <v>0</v>
      </c>
      <c r="S20" s="23">
        <v>0</v>
      </c>
      <c r="T20" s="151"/>
      <c r="U20" s="152"/>
      <c r="V20" s="153"/>
      <c r="W20" s="153"/>
      <c r="X20" s="153"/>
      <c r="Y20" s="153"/>
      <c r="Z20" s="50"/>
    </row>
    <row r="21" spans="1:26" ht="12.75">
      <c r="A21" s="15">
        <v>18</v>
      </c>
      <c r="B21" s="18"/>
      <c r="C21" s="67"/>
      <c r="D21" s="20"/>
      <c r="E21" s="20"/>
      <c r="F21" s="20"/>
      <c r="G21" s="20"/>
      <c r="H21" s="20"/>
      <c r="I21" s="27"/>
      <c r="J21" s="22">
        <v>0</v>
      </c>
      <c r="K21" s="20">
        <v>0</v>
      </c>
      <c r="L21" s="20"/>
      <c r="M21" s="20"/>
      <c r="N21" s="20"/>
      <c r="O21" s="20"/>
      <c r="P21" s="20"/>
      <c r="Q21" s="20"/>
      <c r="R21" s="15">
        <f t="shared" si="2"/>
        <v>0</v>
      </c>
      <c r="S21" s="23">
        <v>0</v>
      </c>
      <c r="T21" s="151"/>
      <c r="U21" s="152"/>
      <c r="V21" s="153"/>
      <c r="W21" s="153"/>
      <c r="X21" s="153"/>
      <c r="Y21" s="153"/>
      <c r="Z21" s="50"/>
    </row>
    <row r="22" spans="1:26" ht="12.75">
      <c r="A22" s="15">
        <v>19</v>
      </c>
      <c r="B22" s="18"/>
      <c r="C22" s="19"/>
      <c r="D22" s="20"/>
      <c r="E22" s="20"/>
      <c r="F22" s="20"/>
      <c r="G22" s="20"/>
      <c r="H22" s="20"/>
      <c r="I22" s="27"/>
      <c r="J22" s="22">
        <v>0</v>
      </c>
      <c r="K22" s="20">
        <v>0</v>
      </c>
      <c r="L22" s="20"/>
      <c r="M22" s="20"/>
      <c r="N22" s="20"/>
      <c r="O22" s="20"/>
      <c r="P22" s="20"/>
      <c r="Q22" s="20"/>
      <c r="R22" s="15">
        <f t="shared" si="2"/>
        <v>0</v>
      </c>
      <c r="S22" s="23">
        <v>0</v>
      </c>
      <c r="T22" s="151"/>
      <c r="U22" s="152"/>
      <c r="V22" s="153"/>
      <c r="W22" s="153"/>
      <c r="X22" s="153"/>
      <c r="Y22" s="153"/>
      <c r="Z22" s="50"/>
    </row>
    <row r="23" spans="1:26" ht="12.75">
      <c r="A23" s="15">
        <v>20</v>
      </c>
      <c r="B23" s="18"/>
      <c r="C23" s="19"/>
      <c r="D23" s="20"/>
      <c r="E23" s="20"/>
      <c r="F23" s="20"/>
      <c r="G23" s="20"/>
      <c r="H23" s="20"/>
      <c r="I23" s="27"/>
      <c r="J23" s="22">
        <v>0</v>
      </c>
      <c r="K23" s="20">
        <v>0</v>
      </c>
      <c r="L23" s="20"/>
      <c r="M23" s="20"/>
      <c r="N23" s="20"/>
      <c r="O23" s="20"/>
      <c r="P23" s="20"/>
      <c r="Q23" s="20"/>
      <c r="R23" s="15">
        <f t="shared" si="2"/>
        <v>0</v>
      </c>
      <c r="S23" s="23">
        <v>0</v>
      </c>
      <c r="T23" s="151"/>
      <c r="U23" s="152"/>
      <c r="V23" s="153"/>
      <c r="W23" s="153"/>
      <c r="X23" s="153"/>
      <c r="Y23" s="153"/>
      <c r="Z23" s="50"/>
    </row>
    <row r="24" spans="1:26" ht="12.75">
      <c r="A24" s="15">
        <v>21</v>
      </c>
      <c r="B24" s="18"/>
      <c r="C24" s="19"/>
      <c r="D24" s="20"/>
      <c r="E24" s="20"/>
      <c r="F24" s="20"/>
      <c r="G24" s="20"/>
      <c r="H24" s="20"/>
      <c r="I24" s="27"/>
      <c r="J24" s="22">
        <v>0</v>
      </c>
      <c r="K24" s="20">
        <v>0</v>
      </c>
      <c r="L24" s="20"/>
      <c r="M24" s="20"/>
      <c r="N24" s="20"/>
      <c r="O24" s="20"/>
      <c r="P24" s="20"/>
      <c r="Q24" s="20"/>
      <c r="R24" s="15">
        <f t="shared" si="2"/>
        <v>0</v>
      </c>
      <c r="S24" s="23">
        <v>0</v>
      </c>
      <c r="T24" s="151"/>
      <c r="U24" s="152"/>
      <c r="V24" s="153"/>
      <c r="W24" s="153"/>
      <c r="X24" s="153"/>
      <c r="Y24" s="153"/>
      <c r="Z24" s="50"/>
    </row>
    <row r="25" spans="1:26" ht="12.75">
      <c r="A25" s="15">
        <v>22</v>
      </c>
      <c r="B25" s="18"/>
      <c r="C25" s="19"/>
      <c r="D25" s="20"/>
      <c r="E25" s="20"/>
      <c r="F25" s="20"/>
      <c r="G25" s="20"/>
      <c r="H25" s="20"/>
      <c r="I25" s="27"/>
      <c r="J25" s="22">
        <v>0</v>
      </c>
      <c r="K25" s="20">
        <v>0</v>
      </c>
      <c r="L25" s="20"/>
      <c r="M25" s="20"/>
      <c r="N25" s="20"/>
      <c r="O25" s="20"/>
      <c r="P25" s="20"/>
      <c r="Q25" s="20"/>
      <c r="R25" s="15">
        <f t="shared" si="2"/>
        <v>0</v>
      </c>
      <c r="S25" s="23">
        <v>0</v>
      </c>
      <c r="T25" s="151"/>
      <c r="U25" s="152"/>
      <c r="V25" s="153"/>
      <c r="W25" s="153"/>
      <c r="X25" s="153"/>
      <c r="Y25" s="153"/>
      <c r="Z25" s="50"/>
    </row>
    <row r="26" spans="1:26" ht="12.75">
      <c r="A26" s="15">
        <v>23</v>
      </c>
      <c r="B26" s="18"/>
      <c r="C26" s="19"/>
      <c r="D26" s="20"/>
      <c r="E26" s="20"/>
      <c r="F26" s="20"/>
      <c r="G26" s="20"/>
      <c r="H26" s="20"/>
      <c r="I26" s="27"/>
      <c r="J26" s="22">
        <v>0</v>
      </c>
      <c r="K26" s="20">
        <v>0</v>
      </c>
      <c r="L26" s="20"/>
      <c r="M26" s="20"/>
      <c r="N26" s="20"/>
      <c r="O26" s="20"/>
      <c r="P26" s="20"/>
      <c r="Q26" s="20"/>
      <c r="R26" s="15">
        <f t="shared" si="2"/>
        <v>0</v>
      </c>
      <c r="S26" s="23">
        <v>0</v>
      </c>
      <c r="T26" s="151"/>
      <c r="U26" s="152"/>
      <c r="V26" s="153"/>
      <c r="W26" s="153"/>
      <c r="X26" s="153"/>
      <c r="Y26" s="153"/>
      <c r="Z26" s="50"/>
    </row>
    <row r="27" spans="1:26" ht="12.75">
      <c r="A27" s="15">
        <v>24</v>
      </c>
      <c r="B27" s="18"/>
      <c r="C27" s="19"/>
      <c r="D27" s="20"/>
      <c r="E27" s="20"/>
      <c r="F27" s="20"/>
      <c r="G27" s="20"/>
      <c r="H27" s="20"/>
      <c r="I27" s="27"/>
      <c r="J27" s="22">
        <v>0</v>
      </c>
      <c r="K27" s="20">
        <v>0</v>
      </c>
      <c r="L27" s="20"/>
      <c r="M27" s="20"/>
      <c r="N27" s="20"/>
      <c r="O27" s="20"/>
      <c r="P27" s="20"/>
      <c r="Q27" s="20"/>
      <c r="R27" s="15">
        <f t="shared" si="2"/>
        <v>0</v>
      </c>
      <c r="S27" s="23">
        <v>0</v>
      </c>
      <c r="T27" s="151"/>
      <c r="U27" s="152"/>
      <c r="V27" s="153"/>
      <c r="W27" s="153"/>
      <c r="X27" s="153"/>
      <c r="Y27" s="153"/>
      <c r="Z27" s="50"/>
    </row>
    <row r="28" spans="1:26" ht="12.75">
      <c r="A28" s="15">
        <v>25</v>
      </c>
      <c r="B28" s="18"/>
      <c r="C28" s="19"/>
      <c r="D28" s="20"/>
      <c r="E28" s="20"/>
      <c r="F28" s="20"/>
      <c r="G28" s="20"/>
      <c r="H28" s="20"/>
      <c r="I28" s="27"/>
      <c r="J28" s="22">
        <v>0</v>
      </c>
      <c r="K28" s="20">
        <v>0</v>
      </c>
      <c r="L28" s="20"/>
      <c r="M28" s="20"/>
      <c r="N28" s="20"/>
      <c r="O28" s="20"/>
      <c r="P28" s="20"/>
      <c r="Q28" s="20"/>
      <c r="R28" s="15">
        <f t="shared" si="2"/>
        <v>0</v>
      </c>
      <c r="S28" s="23">
        <v>0</v>
      </c>
      <c r="T28" s="151"/>
      <c r="U28" s="152"/>
      <c r="V28" s="153"/>
      <c r="W28" s="153"/>
      <c r="X28" s="153"/>
      <c r="Y28" s="153"/>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L22" sqref="L22"/>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4</v>
      </c>
      <c r="H1" s="107" t="s">
        <v>47</v>
      </c>
    </row>
    <row r="3" spans="2:6" ht="15.75">
      <c r="B3" s="108" t="s">
        <v>92</v>
      </c>
      <c r="C3" s="109"/>
      <c r="E3" s="108" t="s">
        <v>93</v>
      </c>
      <c r="F3" s="109"/>
    </row>
    <row r="4" spans="5:9" ht="15.75">
      <c r="E4" s="112" t="s">
        <v>94</v>
      </c>
      <c r="F4" s="109"/>
      <c r="H4" s="112" t="s">
        <v>95</v>
      </c>
      <c r="I4" s="109"/>
    </row>
    <row r="5" spans="2:10" ht="15" customHeight="1">
      <c r="B5" s="226" t="s">
        <v>120</v>
      </c>
      <c r="C5" s="227"/>
      <c r="D5" s="227"/>
      <c r="E5" s="227"/>
      <c r="F5" s="228" t="s">
        <v>48</v>
      </c>
      <c r="G5" s="220"/>
      <c r="H5" s="220"/>
      <c r="I5" s="220"/>
      <c r="J5" s="220"/>
    </row>
    <row r="6" spans="2:10" ht="15.75" customHeight="1">
      <c r="B6" s="227"/>
      <c r="C6" s="227"/>
      <c r="D6" s="227"/>
      <c r="E6" s="227"/>
      <c r="F6" s="220"/>
      <c r="G6" s="220"/>
      <c r="H6" s="220"/>
      <c r="I6" s="220"/>
      <c r="J6" s="220"/>
    </row>
    <row r="8" spans="2:7" ht="15.75">
      <c r="B8" s="234" t="s">
        <v>44</v>
      </c>
      <c r="C8" s="234"/>
      <c r="E8" s="229"/>
      <c r="F8" s="231" t="s">
        <v>33</v>
      </c>
      <c r="G8" s="229"/>
    </row>
    <row r="9" spans="2:7" ht="15.75">
      <c r="B9" s="234"/>
      <c r="C9" s="234"/>
      <c r="E9" s="230"/>
      <c r="F9" s="231"/>
      <c r="G9" s="230"/>
    </row>
    <row r="11" spans="1:8" ht="15.75">
      <c r="A11" s="104" t="s">
        <v>49</v>
      </c>
      <c r="B11" s="111" t="s">
        <v>50</v>
      </c>
      <c r="C11" s="51" t="s">
        <v>51</v>
      </c>
      <c r="D11" s="224"/>
      <c r="E11" s="225"/>
      <c r="G11" s="224"/>
      <c r="H11" s="225"/>
    </row>
    <row r="12" spans="3:8" ht="15.75">
      <c r="C12" s="51" t="s">
        <v>52</v>
      </c>
      <c r="D12" s="224"/>
      <c r="E12" s="225"/>
      <c r="G12" s="224"/>
      <c r="H12" s="225"/>
    </row>
    <row r="14" spans="1:3" ht="15.75">
      <c r="A14" s="104" t="s">
        <v>53</v>
      </c>
      <c r="B14" s="111" t="s">
        <v>43</v>
      </c>
      <c r="C14" s="50"/>
    </row>
    <row r="16" spans="1:5" ht="15.75">
      <c r="A16" s="104" t="s">
        <v>54</v>
      </c>
      <c r="B16" s="111" t="s">
        <v>55</v>
      </c>
      <c r="C16" s="51" t="s">
        <v>51</v>
      </c>
      <c r="D16" s="52"/>
      <c r="E16" s="233"/>
    </row>
    <row r="17" spans="3:5" ht="15.75">
      <c r="C17" s="51" t="s">
        <v>52</v>
      </c>
      <c r="D17" s="50"/>
      <c r="E17" s="233"/>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2" t="s">
        <v>60</v>
      </c>
      <c r="C25" s="203"/>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2" t="s">
        <v>61</v>
      </c>
      <c r="C35" s="203"/>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37">
      <selection activeCell="L58" sqref="L58"/>
    </sheetView>
  </sheetViews>
  <sheetFormatPr defaultColWidth="11.421875" defaultRowHeight="12.75"/>
  <cols>
    <col min="1" max="16384" width="11.421875" style="155" customWidth="1"/>
  </cols>
  <sheetData>
    <row r="1" spans="1:11" ht="12.75">
      <c r="A1" s="235" t="s">
        <v>109</v>
      </c>
      <c r="B1" s="235"/>
      <c r="C1" s="235"/>
      <c r="D1" s="235"/>
      <c r="E1" s="235"/>
      <c r="F1" s="235"/>
      <c r="G1" s="235"/>
      <c r="H1" s="235"/>
      <c r="I1" s="235"/>
      <c r="J1" s="235"/>
      <c r="K1" s="235"/>
    </row>
    <row r="2" spans="1:11" ht="12.75">
      <c r="A2" s="235"/>
      <c r="B2" s="235"/>
      <c r="C2" s="235"/>
      <c r="D2" s="235"/>
      <c r="E2" s="235"/>
      <c r="F2" s="235"/>
      <c r="G2" s="235"/>
      <c r="H2" s="235"/>
      <c r="I2" s="235"/>
      <c r="J2" s="235"/>
      <c r="K2" s="235"/>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11">
      <selection activeCell="L34" sqref="L34:R3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0</v>
      </c>
      <c r="L5" s="17">
        <f t="shared" si="0"/>
        <v>0</v>
      </c>
      <c r="M5" s="17">
        <f t="shared" si="0"/>
        <v>2</v>
      </c>
      <c r="N5" s="17">
        <f t="shared" si="0"/>
        <v>5</v>
      </c>
      <c r="O5" s="17">
        <f t="shared" si="0"/>
        <v>0</v>
      </c>
      <c r="P5" s="17">
        <f t="shared" si="0"/>
        <v>10</v>
      </c>
      <c r="Q5" s="17">
        <f t="shared" si="0"/>
        <v>3</v>
      </c>
      <c r="R5" s="17">
        <f t="shared" si="0"/>
        <v>31</v>
      </c>
      <c r="S5" s="9"/>
      <c r="T5" s="17">
        <f>SUM(T7,T8,T9,T10,T11,T12,T13,T14,T15,T16,T17,T18,T19,T20,T21,T22)</f>
        <v>0</v>
      </c>
      <c r="U5" s="17">
        <f>SUM(U7,U8,U9,U10,U11,U12,U13,U14,U15,U16,U17,U18,U19,U20,U21,U22)</f>
        <v>0</v>
      </c>
      <c r="V5" s="17">
        <f>SUM(V7,V8,V9,V10,V11,V12,V13,V14,V15,V16,V17,V18,V19,V20,V21,V22)</f>
        <v>44</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t="s">
        <v>135</v>
      </c>
      <c r="D7" s="157" t="s">
        <v>131</v>
      </c>
      <c r="E7" s="20"/>
      <c r="F7" s="20"/>
      <c r="G7" s="20"/>
      <c r="H7" s="20"/>
      <c r="I7" s="27" t="s">
        <v>157</v>
      </c>
      <c r="J7" s="22"/>
      <c r="K7" s="20">
        <v>0</v>
      </c>
      <c r="L7" s="20">
        <v>0</v>
      </c>
      <c r="M7" s="20"/>
      <c r="N7" s="20"/>
      <c r="O7" s="20"/>
      <c r="P7" s="20">
        <v>2</v>
      </c>
      <c r="Q7" s="20">
        <v>1</v>
      </c>
      <c r="R7" s="15">
        <v>9</v>
      </c>
      <c r="S7" s="23">
        <v>0</v>
      </c>
      <c r="T7" s="15"/>
      <c r="U7" s="15"/>
      <c r="V7" s="15">
        <v>3</v>
      </c>
      <c r="W7" s="15"/>
      <c r="X7" s="15"/>
      <c r="Y7" s="15"/>
    </row>
    <row r="8" spans="1:25" ht="18" customHeight="1">
      <c r="A8" s="15">
        <v>2</v>
      </c>
      <c r="B8" s="94"/>
      <c r="C8" s="156" t="s">
        <v>136</v>
      </c>
      <c r="D8" s="157" t="s">
        <v>131</v>
      </c>
      <c r="E8" s="20"/>
      <c r="F8" s="20"/>
      <c r="G8" s="20"/>
      <c r="H8" s="20"/>
      <c r="I8" s="27"/>
      <c r="J8" s="22"/>
      <c r="K8" s="20">
        <v>0</v>
      </c>
      <c r="L8" s="20">
        <v>0</v>
      </c>
      <c r="M8" s="20"/>
      <c r="N8" s="20"/>
      <c r="O8" s="20"/>
      <c r="P8" s="20"/>
      <c r="Q8" s="20"/>
      <c r="R8" s="15">
        <v>0</v>
      </c>
      <c r="S8" s="23">
        <v>0</v>
      </c>
      <c r="T8" s="15"/>
      <c r="U8" s="15"/>
      <c r="V8" s="15">
        <v>3</v>
      </c>
      <c r="W8" s="15"/>
      <c r="X8" s="15"/>
      <c r="Y8" s="15"/>
    </row>
    <row r="9" spans="1:25" ht="18" customHeight="1">
      <c r="A9" s="15">
        <v>3</v>
      </c>
      <c r="B9" s="94"/>
      <c r="C9" s="156" t="s">
        <v>137</v>
      </c>
      <c r="D9" s="157" t="s">
        <v>131</v>
      </c>
      <c r="E9" s="20"/>
      <c r="F9" s="20"/>
      <c r="G9" s="20"/>
      <c r="H9" s="20"/>
      <c r="I9" s="27" t="s">
        <v>167</v>
      </c>
      <c r="J9" s="22"/>
      <c r="K9" s="20">
        <v>0</v>
      </c>
      <c r="L9" s="20">
        <v>0</v>
      </c>
      <c r="M9" s="20"/>
      <c r="N9" s="20"/>
      <c r="O9" s="20"/>
      <c r="P9" s="20">
        <v>4</v>
      </c>
      <c r="Q9" s="20"/>
      <c r="R9" s="15">
        <v>2</v>
      </c>
      <c r="S9" s="23">
        <v>0</v>
      </c>
      <c r="T9" s="15"/>
      <c r="U9" s="15"/>
      <c r="V9" s="15">
        <v>3</v>
      </c>
      <c r="W9" s="15"/>
      <c r="X9" s="15"/>
      <c r="Y9" s="15"/>
    </row>
    <row r="10" spans="1:25" ht="18" customHeight="1">
      <c r="A10" s="15">
        <v>4</v>
      </c>
      <c r="B10" s="94"/>
      <c r="C10" s="156" t="s">
        <v>138</v>
      </c>
      <c r="D10" s="157" t="s">
        <v>131</v>
      </c>
      <c r="E10" s="20"/>
      <c r="F10" s="20"/>
      <c r="G10" s="20"/>
      <c r="H10" s="20"/>
      <c r="I10" s="27"/>
      <c r="J10" s="22"/>
      <c r="K10" s="20">
        <v>0</v>
      </c>
      <c r="L10" s="20">
        <v>0</v>
      </c>
      <c r="M10" s="20"/>
      <c r="N10" s="20"/>
      <c r="O10" s="20"/>
      <c r="P10" s="20">
        <v>2</v>
      </c>
      <c r="Q10" s="20"/>
      <c r="R10" s="15">
        <v>2</v>
      </c>
      <c r="S10" s="23">
        <v>0</v>
      </c>
      <c r="T10" s="15"/>
      <c r="U10" s="15"/>
      <c r="V10" s="15">
        <v>3</v>
      </c>
      <c r="W10" s="15"/>
      <c r="X10" s="15"/>
      <c r="Y10" s="15"/>
    </row>
    <row r="11" spans="1:25" ht="18" customHeight="1">
      <c r="A11" s="15">
        <v>5</v>
      </c>
      <c r="B11" s="94"/>
      <c r="C11" s="156" t="s">
        <v>139</v>
      </c>
      <c r="D11" s="157" t="s">
        <v>132</v>
      </c>
      <c r="E11" s="20">
        <v>1</v>
      </c>
      <c r="F11" s="20"/>
      <c r="G11" s="20"/>
      <c r="H11" s="20"/>
      <c r="I11" s="27"/>
      <c r="J11" s="22"/>
      <c r="K11" s="20">
        <v>0</v>
      </c>
      <c r="L11" s="20">
        <v>0</v>
      </c>
      <c r="M11" s="20"/>
      <c r="N11" s="20">
        <v>2</v>
      </c>
      <c r="O11" s="20"/>
      <c r="P11" s="20"/>
      <c r="Q11" s="20"/>
      <c r="R11" s="15">
        <v>3</v>
      </c>
      <c r="S11" s="23">
        <v>0</v>
      </c>
      <c r="T11" s="15"/>
      <c r="U11" s="15"/>
      <c r="V11" s="15">
        <v>3</v>
      </c>
      <c r="W11" s="15"/>
      <c r="X11" s="15"/>
      <c r="Y11" s="15"/>
    </row>
    <row r="12" spans="1:25" ht="18" customHeight="1">
      <c r="A12" s="15">
        <v>6</v>
      </c>
      <c r="B12" s="94"/>
      <c r="C12" s="156" t="s">
        <v>140</v>
      </c>
      <c r="D12" s="157" t="s">
        <v>132</v>
      </c>
      <c r="E12" s="20"/>
      <c r="F12" s="20"/>
      <c r="G12" s="20"/>
      <c r="H12" s="20"/>
      <c r="I12" s="27" t="s">
        <v>159</v>
      </c>
      <c r="J12" s="22"/>
      <c r="K12" s="20">
        <v>0</v>
      </c>
      <c r="L12" s="20">
        <v>0</v>
      </c>
      <c r="M12" s="20"/>
      <c r="N12" s="20"/>
      <c r="O12" s="20"/>
      <c r="P12" s="20">
        <v>1</v>
      </c>
      <c r="Q12" s="20">
        <v>1</v>
      </c>
      <c r="R12" s="15">
        <v>7</v>
      </c>
      <c r="S12" s="23">
        <v>0</v>
      </c>
      <c r="T12" s="15"/>
      <c r="U12" s="15"/>
      <c r="V12" s="15">
        <v>3</v>
      </c>
      <c r="W12" s="15"/>
      <c r="X12" s="15"/>
      <c r="Y12" s="15"/>
    </row>
    <row r="13" spans="1:25" ht="18" customHeight="1">
      <c r="A13" s="15">
        <v>7</v>
      </c>
      <c r="B13" s="94"/>
      <c r="C13" s="156" t="s">
        <v>141</v>
      </c>
      <c r="D13" s="157" t="s">
        <v>133</v>
      </c>
      <c r="E13" s="20"/>
      <c r="F13" s="20"/>
      <c r="G13" s="20"/>
      <c r="H13" s="20"/>
      <c r="I13" s="27"/>
      <c r="J13" s="22"/>
      <c r="K13" s="20">
        <v>0</v>
      </c>
      <c r="L13" s="20">
        <v>0</v>
      </c>
      <c r="M13" s="20"/>
      <c r="N13" s="20"/>
      <c r="O13" s="20"/>
      <c r="P13" s="20">
        <v>1</v>
      </c>
      <c r="Q13" s="20"/>
      <c r="R13" s="15">
        <v>2</v>
      </c>
      <c r="S13" s="23">
        <v>0</v>
      </c>
      <c r="T13" s="15"/>
      <c r="U13" s="15"/>
      <c r="V13" s="15">
        <v>3</v>
      </c>
      <c r="W13" s="15"/>
      <c r="X13" s="15"/>
      <c r="Y13" s="15"/>
    </row>
    <row r="14" spans="1:25" ht="18" customHeight="1">
      <c r="A14" s="15">
        <v>8</v>
      </c>
      <c r="B14" s="94"/>
      <c r="C14" s="156" t="s">
        <v>142</v>
      </c>
      <c r="D14" s="157" t="s">
        <v>133</v>
      </c>
      <c r="E14" s="20"/>
      <c r="F14" s="20"/>
      <c r="G14" s="20"/>
      <c r="H14" s="20"/>
      <c r="I14" s="27"/>
      <c r="J14" s="22"/>
      <c r="K14" s="20">
        <v>0</v>
      </c>
      <c r="L14" s="20">
        <v>0</v>
      </c>
      <c r="M14" s="20">
        <v>1</v>
      </c>
      <c r="N14" s="20">
        <v>1</v>
      </c>
      <c r="O14" s="20"/>
      <c r="P14" s="20"/>
      <c r="Q14" s="20"/>
      <c r="R14" s="15">
        <v>3</v>
      </c>
      <c r="S14" s="23">
        <v>0</v>
      </c>
      <c r="T14" s="15"/>
      <c r="U14" s="15"/>
      <c r="V14" s="15">
        <v>3</v>
      </c>
      <c r="W14" s="15"/>
      <c r="X14" s="15"/>
      <c r="Y14" s="15"/>
    </row>
    <row r="15" spans="1:25" ht="18" customHeight="1">
      <c r="A15" s="15">
        <v>9</v>
      </c>
      <c r="B15" s="94"/>
      <c r="C15" s="156" t="s">
        <v>143</v>
      </c>
      <c r="D15" s="157" t="s">
        <v>134</v>
      </c>
      <c r="E15" s="20"/>
      <c r="F15" s="20"/>
      <c r="G15" s="20"/>
      <c r="H15" s="20"/>
      <c r="I15" s="27"/>
      <c r="J15" s="22"/>
      <c r="K15" s="20">
        <v>0</v>
      </c>
      <c r="L15" s="20">
        <v>0</v>
      </c>
      <c r="M15" s="20"/>
      <c r="N15" s="20"/>
      <c r="O15" s="20"/>
      <c r="P15" s="20"/>
      <c r="Q15" s="20"/>
      <c r="R15" s="15">
        <v>0</v>
      </c>
      <c r="S15" s="23">
        <v>0</v>
      </c>
      <c r="T15" s="15"/>
      <c r="U15" s="15"/>
      <c r="V15" s="15">
        <v>3</v>
      </c>
      <c r="W15" s="15"/>
      <c r="X15" s="15"/>
      <c r="Y15" s="15"/>
    </row>
    <row r="16" spans="1:25" ht="18" customHeight="1">
      <c r="A16" s="15">
        <v>10</v>
      </c>
      <c r="B16" s="94"/>
      <c r="C16" s="156" t="s">
        <v>144</v>
      </c>
      <c r="D16" s="157" t="s">
        <v>134</v>
      </c>
      <c r="E16" s="20"/>
      <c r="F16" s="20"/>
      <c r="G16" s="20"/>
      <c r="H16" s="20"/>
      <c r="I16" s="27" t="s">
        <v>159</v>
      </c>
      <c r="J16" s="22"/>
      <c r="K16" s="20">
        <v>0</v>
      </c>
      <c r="L16" s="20">
        <v>0</v>
      </c>
      <c r="M16" s="20"/>
      <c r="N16" s="20">
        <v>2</v>
      </c>
      <c r="O16" s="20"/>
      <c r="P16" s="20"/>
      <c r="Q16" s="20"/>
      <c r="R16" s="15">
        <v>3</v>
      </c>
      <c r="S16" s="23">
        <v>0</v>
      </c>
      <c r="T16" s="15"/>
      <c r="U16" s="15"/>
      <c r="V16" s="15">
        <v>3</v>
      </c>
      <c r="W16" s="15"/>
      <c r="X16" s="15"/>
      <c r="Y16" s="15"/>
    </row>
    <row r="17" spans="1:25" ht="18" customHeight="1">
      <c r="A17" s="15">
        <v>11</v>
      </c>
      <c r="B17" s="94"/>
      <c r="C17" s="156" t="s">
        <v>145</v>
      </c>
      <c r="D17" s="157" t="s">
        <v>134</v>
      </c>
      <c r="E17" s="20"/>
      <c r="F17" s="20"/>
      <c r="G17" s="20"/>
      <c r="H17" s="20"/>
      <c r="I17" s="27"/>
      <c r="J17" s="22"/>
      <c r="K17" s="20">
        <v>0</v>
      </c>
      <c r="L17" s="20">
        <v>0</v>
      </c>
      <c r="M17" s="20">
        <v>1</v>
      </c>
      <c r="N17" s="20"/>
      <c r="O17" s="20"/>
      <c r="P17" s="20"/>
      <c r="Q17" s="20"/>
      <c r="R17" s="15">
        <v>0</v>
      </c>
      <c r="S17" s="23">
        <v>0</v>
      </c>
      <c r="T17" s="15"/>
      <c r="U17" s="15"/>
      <c r="V17" s="15">
        <v>3</v>
      </c>
      <c r="W17" s="15"/>
      <c r="X17" s="15"/>
      <c r="Y17" s="15"/>
    </row>
    <row r="18" spans="1:25" ht="18" customHeight="1">
      <c r="A18" s="15">
        <v>12</v>
      </c>
      <c r="B18" s="94"/>
      <c r="C18" s="156" t="s">
        <v>146</v>
      </c>
      <c r="D18" s="157" t="s">
        <v>134</v>
      </c>
      <c r="E18" s="20"/>
      <c r="F18" s="20"/>
      <c r="G18" s="20"/>
      <c r="H18" s="20"/>
      <c r="I18" s="27"/>
      <c r="J18" s="22"/>
      <c r="K18" s="20">
        <v>0</v>
      </c>
      <c r="L18" s="20">
        <v>0</v>
      </c>
      <c r="M18" s="20"/>
      <c r="N18" s="20"/>
      <c r="O18" s="20"/>
      <c r="P18" s="20"/>
      <c r="Q18" s="20"/>
      <c r="R18" s="15">
        <v>0</v>
      </c>
      <c r="S18" s="23">
        <v>0</v>
      </c>
      <c r="T18" s="15"/>
      <c r="U18" s="15"/>
      <c r="V18" s="15">
        <v>3</v>
      </c>
      <c r="W18" s="15"/>
      <c r="X18" s="15"/>
      <c r="Y18" s="15"/>
    </row>
    <row r="19" spans="1:25" ht="18" customHeight="1">
      <c r="A19" s="15">
        <v>13</v>
      </c>
      <c r="B19" s="94"/>
      <c r="C19" s="156" t="s">
        <v>147</v>
      </c>
      <c r="D19" s="157" t="s">
        <v>134</v>
      </c>
      <c r="E19" s="20"/>
      <c r="F19" s="20"/>
      <c r="G19" s="20"/>
      <c r="H19" s="20"/>
      <c r="I19" s="27"/>
      <c r="J19" s="22"/>
      <c r="K19" s="20">
        <v>0</v>
      </c>
      <c r="L19" s="20">
        <v>0</v>
      </c>
      <c r="M19" s="20"/>
      <c r="N19" s="20"/>
      <c r="O19" s="20"/>
      <c r="P19" s="20"/>
      <c r="Q19" s="20"/>
      <c r="R19" s="15">
        <v>0</v>
      </c>
      <c r="S19" s="23">
        <v>0</v>
      </c>
      <c r="T19" s="15"/>
      <c r="U19" s="15"/>
      <c r="V19" s="15">
        <v>3</v>
      </c>
      <c r="W19" s="15"/>
      <c r="X19" s="15"/>
      <c r="Y19" s="15"/>
    </row>
    <row r="20" spans="1:25" ht="18" customHeight="1">
      <c r="A20" s="15">
        <v>14</v>
      </c>
      <c r="B20" s="94"/>
      <c r="C20" s="156" t="s">
        <v>148</v>
      </c>
      <c r="D20" s="157" t="s">
        <v>134</v>
      </c>
      <c r="E20" s="20"/>
      <c r="F20" s="20"/>
      <c r="G20" s="20"/>
      <c r="H20" s="20"/>
      <c r="I20" s="27"/>
      <c r="J20" s="22"/>
      <c r="K20" s="20">
        <v>0</v>
      </c>
      <c r="L20" s="20">
        <v>0</v>
      </c>
      <c r="M20" s="20"/>
      <c r="N20" s="20"/>
      <c r="O20" s="20"/>
      <c r="P20" s="20"/>
      <c r="Q20" s="20"/>
      <c r="R20" s="15">
        <v>0</v>
      </c>
      <c r="S20" s="23">
        <v>0</v>
      </c>
      <c r="T20" s="15"/>
      <c r="U20" s="15"/>
      <c r="V20" s="15">
        <v>3</v>
      </c>
      <c r="W20" s="15"/>
      <c r="X20" s="15"/>
      <c r="Y20" s="15"/>
    </row>
    <row r="21" spans="1:25" ht="18" customHeight="1">
      <c r="A21" s="15">
        <v>15</v>
      </c>
      <c r="B21" s="94"/>
      <c r="C21" s="156"/>
      <c r="D21" s="157"/>
      <c r="E21" s="20"/>
      <c r="F21" s="20"/>
      <c r="G21" s="20"/>
      <c r="H21" s="20"/>
      <c r="I21" s="27"/>
      <c r="J21" s="22"/>
      <c r="K21" s="20">
        <v>0</v>
      </c>
      <c r="L21" s="20">
        <v>0</v>
      </c>
      <c r="M21" s="20"/>
      <c r="N21" s="20"/>
      <c r="O21" s="20"/>
      <c r="P21" s="20"/>
      <c r="Q21" s="20"/>
      <c r="R21" s="15">
        <v>0</v>
      </c>
      <c r="S21" s="23">
        <v>0</v>
      </c>
      <c r="T21" s="15"/>
      <c r="U21" s="15"/>
      <c r="V21" s="15"/>
      <c r="W21" s="15"/>
      <c r="X21" s="15"/>
      <c r="Y21" s="15"/>
    </row>
    <row r="22" spans="1:25" ht="18" customHeight="1">
      <c r="A22" s="15">
        <v>16</v>
      </c>
      <c r="B22" s="94"/>
      <c r="C22" s="156" t="s">
        <v>149</v>
      </c>
      <c r="D22" s="157" t="s">
        <v>134</v>
      </c>
      <c r="E22" s="20"/>
      <c r="F22" s="20"/>
      <c r="G22" s="20"/>
      <c r="H22" s="20"/>
      <c r="I22" s="27"/>
      <c r="J22" s="22"/>
      <c r="K22" s="20"/>
      <c r="L22" s="20"/>
      <c r="M22" s="20"/>
      <c r="N22" s="29"/>
      <c r="O22" s="20"/>
      <c r="P22" s="20"/>
      <c r="Q22" s="20">
        <v>1</v>
      </c>
      <c r="R22" s="15">
        <v>0</v>
      </c>
      <c r="S22" s="23">
        <v>30000</v>
      </c>
      <c r="T22" s="15"/>
      <c r="U22" s="15"/>
      <c r="V22" s="15">
        <v>2</v>
      </c>
      <c r="W22" s="15"/>
      <c r="X22" s="15">
        <v>1</v>
      </c>
      <c r="Y22" s="15"/>
    </row>
    <row r="23" spans="1:19" ht="18" customHeight="1">
      <c r="A23" s="95"/>
      <c r="B23" s="31"/>
      <c r="C23" s="32">
        <f>COUNTA(C7:C22)</f>
        <v>15</v>
      </c>
      <c r="D23" s="33"/>
      <c r="E23" s="198" t="s">
        <v>23</v>
      </c>
      <c r="F23" s="188"/>
      <c r="G23" s="188"/>
      <c r="H23" s="189"/>
      <c r="I23" s="204" t="s">
        <v>128</v>
      </c>
      <c r="J23" s="191"/>
      <c r="K23" s="186" t="s">
        <v>16</v>
      </c>
      <c r="L23" s="187"/>
      <c r="M23" s="188"/>
      <c r="N23" s="189"/>
      <c r="O23" s="34"/>
      <c r="P23" s="205">
        <v>0</v>
      </c>
      <c r="Q23" s="183"/>
      <c r="R23" s="36" t="s">
        <v>17</v>
      </c>
      <c r="S23" s="37">
        <f>SUM(O23)*P23</f>
        <v>0</v>
      </c>
    </row>
    <row r="24" spans="1:19" ht="18" customHeight="1">
      <c r="A24" s="96"/>
      <c r="B24" s="38"/>
      <c r="C24" s="57" t="s">
        <v>116</v>
      </c>
      <c r="D24" s="136">
        <v>0</v>
      </c>
      <c r="E24" s="198" t="s">
        <v>24</v>
      </c>
      <c r="F24" s="188"/>
      <c r="G24" s="188"/>
      <c r="H24" s="189"/>
      <c r="I24" s="200" t="s">
        <v>129</v>
      </c>
      <c r="J24" s="191"/>
      <c r="K24" s="186" t="s">
        <v>18</v>
      </c>
      <c r="L24" s="187"/>
      <c r="M24" s="188"/>
      <c r="N24" s="189"/>
      <c r="O24" s="34">
        <v>2</v>
      </c>
      <c r="P24" s="182" t="s">
        <v>19</v>
      </c>
      <c r="Q24" s="183"/>
      <c r="R24" s="40" t="s">
        <v>17</v>
      </c>
      <c r="S24" s="41">
        <f>O24*10000</f>
        <v>20000</v>
      </c>
    </row>
    <row r="25" spans="1:19" ht="18" customHeight="1">
      <c r="A25" s="96"/>
      <c r="B25" s="38"/>
      <c r="C25" s="42"/>
      <c r="D25" s="43"/>
      <c r="E25" s="198" t="s">
        <v>25</v>
      </c>
      <c r="F25" s="188"/>
      <c r="G25" s="188"/>
      <c r="H25" s="189"/>
      <c r="I25" s="202">
        <v>11</v>
      </c>
      <c r="J25" s="203"/>
      <c r="K25" s="186" t="s">
        <v>36</v>
      </c>
      <c r="L25" s="187"/>
      <c r="M25" s="188"/>
      <c r="N25" s="189"/>
      <c r="O25" s="34"/>
      <c r="P25" s="182" t="s">
        <v>19</v>
      </c>
      <c r="Q25" s="183"/>
      <c r="R25" s="40" t="s">
        <v>17</v>
      </c>
      <c r="S25" s="41">
        <f>O25*10000</f>
        <v>0</v>
      </c>
    </row>
    <row r="26" spans="1:19" ht="18" customHeight="1">
      <c r="A26" s="97"/>
      <c r="B26" s="30"/>
      <c r="C26" s="44"/>
      <c r="D26" s="45"/>
      <c r="E26" s="198" t="s">
        <v>63</v>
      </c>
      <c r="F26" s="188"/>
      <c r="G26" s="188"/>
      <c r="H26" s="189"/>
      <c r="I26" s="184">
        <v>90000</v>
      </c>
      <c r="J26" s="203"/>
      <c r="K26" s="186" t="s">
        <v>20</v>
      </c>
      <c r="L26" s="187"/>
      <c r="M26" s="188"/>
      <c r="N26" s="189"/>
      <c r="O26" s="34"/>
      <c r="P26" s="182" t="s">
        <v>19</v>
      </c>
      <c r="Q26" s="183"/>
      <c r="R26" s="40" t="s">
        <v>17</v>
      </c>
      <c r="S26" s="41">
        <f>O26*10000</f>
        <v>0</v>
      </c>
    </row>
    <row r="27" spans="1:19" ht="18" customHeight="1">
      <c r="A27" s="30"/>
      <c r="B27" s="30"/>
      <c r="C27" s="30"/>
      <c r="D27" s="30"/>
      <c r="E27" s="199" t="s">
        <v>27</v>
      </c>
      <c r="F27" s="197"/>
      <c r="G27" s="197"/>
      <c r="H27" s="197"/>
      <c r="I27" s="200" t="s">
        <v>130</v>
      </c>
      <c r="J27" s="201"/>
      <c r="K27" s="186" t="s">
        <v>35</v>
      </c>
      <c r="L27" s="187"/>
      <c r="M27" s="188"/>
      <c r="N27" s="189"/>
      <c r="O27" s="34"/>
      <c r="P27" s="182" t="s">
        <v>21</v>
      </c>
      <c r="Q27" s="183"/>
      <c r="R27" s="40" t="s">
        <v>17</v>
      </c>
      <c r="S27" s="41">
        <f>O27*50000</f>
        <v>0</v>
      </c>
    </row>
    <row r="28" spans="5:19" ht="18" customHeight="1">
      <c r="E28" s="193" t="s">
        <v>37</v>
      </c>
      <c r="F28" s="193"/>
      <c r="G28" s="193"/>
      <c r="H28" s="193"/>
      <c r="I28" s="190" t="s">
        <v>130</v>
      </c>
      <c r="J28" s="191"/>
      <c r="K28" s="186" t="s">
        <v>34</v>
      </c>
      <c r="L28" s="187"/>
      <c r="M28" s="188"/>
      <c r="N28" s="189"/>
      <c r="O28" s="34"/>
      <c r="P28" s="182" t="s">
        <v>21</v>
      </c>
      <c r="Q28" s="183"/>
      <c r="R28" s="48" t="s">
        <v>17</v>
      </c>
      <c r="S28" s="49">
        <f>O28*50000</f>
        <v>0</v>
      </c>
    </row>
    <row r="29" spans="11:19" ht="21.75" customHeight="1">
      <c r="K29" s="221" t="s">
        <v>126</v>
      </c>
      <c r="L29" s="222"/>
      <c r="M29" s="188"/>
      <c r="N29" s="188"/>
      <c r="O29" s="188"/>
      <c r="P29" s="188"/>
      <c r="Q29" s="189"/>
      <c r="R29" s="192">
        <f>SUM(S7:S28)</f>
        <v>50000</v>
      </c>
      <c r="S29" s="193"/>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4" t="s">
        <v>76</v>
      </c>
      <c r="J33" s="195"/>
      <c r="K33" s="54"/>
      <c r="L33" s="53" t="s">
        <v>83</v>
      </c>
      <c r="M33" s="100" t="s">
        <v>77</v>
      </c>
      <c r="N33" s="53" t="s">
        <v>78</v>
      </c>
      <c r="O33" s="53" t="s">
        <v>79</v>
      </c>
      <c r="P33" s="53" t="s">
        <v>80</v>
      </c>
      <c r="Q33" s="53" t="s">
        <v>81</v>
      </c>
      <c r="R33" s="53" t="s">
        <v>82</v>
      </c>
    </row>
    <row r="34" spans="10:18" ht="18" customHeight="1">
      <c r="J34" s="101"/>
      <c r="K34" s="102"/>
      <c r="L34" s="57">
        <v>3</v>
      </c>
      <c r="M34" s="57">
        <v>2</v>
      </c>
      <c r="N34" s="57">
        <v>0</v>
      </c>
      <c r="O34" s="57">
        <v>1</v>
      </c>
      <c r="P34" s="57">
        <v>5</v>
      </c>
      <c r="Q34" s="57">
        <v>3</v>
      </c>
      <c r="R34" s="61">
        <v>3</v>
      </c>
    </row>
    <row r="35" spans="9:18" ht="18" customHeight="1">
      <c r="I35" s="181" t="s">
        <v>88</v>
      </c>
      <c r="J35" s="181"/>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96</v>
      </c>
      <c r="J37" s="181"/>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2009-01-09T08:58:26Z</dcterms:modified>
  <cp:category/>
  <cp:version/>
  <cp:contentType/>
  <cp:contentStatus/>
</cp:coreProperties>
</file>